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X:\General\03_Transaktionen\5_Nur Zertifizierung\Driver UK MASTER\Internet\2023\UK_Master_C2\"/>
    </mc:Choice>
  </mc:AlternateContent>
  <xr:revisionPtr revIDLastSave="0" documentId="8_{9D1C3C6F-D4BB-4266-8E9B-85AA75BB8591}" xr6:coauthVersionLast="47" xr6:coauthVersionMax="47" xr10:uidLastSave="{00000000-0000-0000-0000-000000000000}"/>
  <bookViews>
    <workbookView xWindow="-120" yWindow="-120" windowWidth="29040" windowHeight="15840" tabRatio="950" xr2:uid="{00000000-000D-0000-FFFF-FFFF00000000}"/>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9" r:id="rId9"/>
    <sheet name="Credit Enhancement" sheetId="10" r:id="rId10"/>
    <sheet name="Swaps &amp; Order of Priority" sheetId="11" r:id="rId11"/>
    <sheet name="Retention" sheetId="12" r:id="rId12"/>
    <sheet name="Amortisation profile I" sheetId="13" r:id="rId13"/>
    <sheet name="Amortisation profile II" sheetId="14" r:id="rId14"/>
    <sheet name="Run out schedule I" sheetId="15" r:id="rId15"/>
    <sheet name="Run out schedule II" sheetId="16" r:id="rId16"/>
    <sheet name="Outstanding Contracts" sheetId="35" r:id="rId17"/>
    <sheet name="Delinquencies &amp; Defaults I" sheetId="32" r:id="rId18"/>
    <sheet name="Delinquencies &amp; Defaults II" sheetId="33" r:id="rId19"/>
    <sheet name="Defaults &amp; Recoveries" sheetId="34" r:id="rId20"/>
    <sheet name="Write-Offs" sheetId="21" r:id="rId21"/>
    <sheet name="Prepayments" sheetId="22" r:id="rId22"/>
    <sheet name="Pool Data I" sheetId="23" r:id="rId23"/>
    <sheet name="Pool Data II" sheetId="24" r:id="rId24"/>
    <sheet name="Pool Data III" sheetId="25" r:id="rId25"/>
    <sheet name="Pool Data IV" sheetId="26" r:id="rId26"/>
    <sheet name="Pool Data V" sheetId="27" r:id="rId27"/>
    <sheet name="Pool Data VI" sheetId="28" r:id="rId28"/>
    <sheet name="Pool Data VII" sheetId="29" r:id="rId29"/>
    <sheet name="Pool Data VIII" sheetId="30" r:id="rId30"/>
    <sheet name="Supplementary UK Information" sheetId="31"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33" l="1"/>
  <c r="H15" i="33"/>
  <c r="H14" i="33"/>
  <c r="H13" i="33"/>
  <c r="H12" i="33"/>
  <c r="H11" i="33"/>
  <c r="H10" i="33"/>
  <c r="F16" i="33"/>
  <c r="F15" i="33"/>
  <c r="F14" i="33"/>
  <c r="F13" i="33"/>
  <c r="F12" i="33"/>
  <c r="F11" i="33"/>
  <c r="F10" i="33"/>
  <c r="M47" i="32"/>
  <c r="M46" i="32"/>
  <c r="M45" i="32"/>
  <c r="M44" i="32"/>
  <c r="M43" i="32"/>
  <c r="M42" i="32"/>
  <c r="M41" i="32"/>
  <c r="I47" i="32"/>
  <c r="I46" i="32"/>
  <c r="I45" i="32"/>
  <c r="I44" i="32"/>
  <c r="I43" i="32"/>
  <c r="I42" i="32"/>
  <c r="I41" i="32"/>
  <c r="N31" i="32"/>
  <c r="N30" i="32"/>
  <c r="N29" i="32"/>
  <c r="N28" i="32"/>
  <c r="N27" i="32"/>
  <c r="N26" i="32"/>
  <c r="N25" i="32"/>
  <c r="J31" i="32"/>
  <c r="J30" i="32"/>
  <c r="J29" i="32"/>
  <c r="J28" i="32"/>
  <c r="J27" i="32"/>
  <c r="J26" i="32"/>
  <c r="J25" i="32"/>
  <c r="N15" i="32"/>
  <c r="N14" i="32"/>
  <c r="N13" i="32"/>
  <c r="N12" i="32"/>
  <c r="N11" i="32"/>
  <c r="N10" i="32"/>
  <c r="J15" i="32"/>
  <c r="J14" i="32"/>
  <c r="J13" i="32"/>
  <c r="J12" i="32"/>
  <c r="J11" i="32"/>
  <c r="J10" i="32"/>
  <c r="D20" i="6" l="1"/>
  <c r="D14" i="6"/>
  <c r="J42" i="31"/>
  <c r="J46" i="31"/>
  <c r="J44" i="31"/>
  <c r="E145" i="21"/>
  <c r="I145" i="21" s="1"/>
  <c r="I29" i="21" s="1"/>
  <c r="B145" i="21"/>
  <c r="G145" i="21" s="1"/>
  <c r="G29" i="21" s="1"/>
  <c r="J53" i="31" l="1"/>
  <c r="E26" i="6" s="1"/>
  <c r="J51" i="31"/>
  <c r="H57" i="35"/>
  <c r="G57" i="35"/>
  <c r="F54" i="35"/>
  <c r="E54" i="35"/>
  <c r="F53" i="35"/>
  <c r="F57" i="35" s="1"/>
  <c r="E53" i="35"/>
  <c r="E57" i="35" s="1"/>
  <c r="J19" i="35"/>
  <c r="H19" i="35"/>
  <c r="I90" i="31"/>
  <c r="J90" i="31" s="1"/>
  <c r="J79" i="31"/>
  <c r="W17" i="33"/>
  <c r="V17" i="33"/>
  <c r="U17" i="33"/>
  <c r="T17" i="33"/>
  <c r="S17" i="33"/>
  <c r="R17" i="33"/>
  <c r="Q17" i="33"/>
  <c r="P17" i="33"/>
  <c r="O17" i="33"/>
  <c r="N17" i="33"/>
  <c r="M17" i="33"/>
  <c r="L17" i="33"/>
  <c r="K17" i="33"/>
  <c r="J17" i="33"/>
  <c r="I17" i="33"/>
  <c r="G17" i="33"/>
  <c r="E17" i="33"/>
  <c r="F17" i="33"/>
  <c r="H17" i="33"/>
  <c r="AR32" i="32"/>
  <c r="AP32" i="32"/>
  <c r="AN32" i="32"/>
  <c r="AL32" i="32"/>
  <c r="AJ32" i="32"/>
  <c r="AH32" i="32"/>
  <c r="AF32" i="32"/>
  <c r="AD32" i="32"/>
  <c r="AB32" i="32"/>
  <c r="Z32" i="32"/>
  <c r="X32" i="32"/>
  <c r="V32" i="32"/>
  <c r="T32" i="32"/>
  <c r="R32" i="32"/>
  <c r="P32" i="32"/>
  <c r="L32" i="32"/>
  <c r="H32" i="32"/>
  <c r="J32" i="32"/>
  <c r="N32" i="32"/>
  <c r="AR16" i="32"/>
  <c r="AP16" i="32"/>
  <c r="AN16" i="32"/>
  <c r="AL16" i="32"/>
  <c r="AJ16" i="32"/>
  <c r="AH16" i="32"/>
  <c r="AF16" i="32"/>
  <c r="AD16" i="32"/>
  <c r="AB16" i="32"/>
  <c r="Z16" i="32"/>
  <c r="X16" i="32"/>
  <c r="V16" i="32"/>
  <c r="T16" i="32"/>
  <c r="R16" i="32"/>
  <c r="P16" i="32"/>
  <c r="L16" i="32"/>
  <c r="H16" i="32"/>
  <c r="N16" i="32"/>
  <c r="J16" i="32"/>
</calcChain>
</file>

<file path=xl/sharedStrings.xml><?xml version="1.0" encoding="utf-8"?>
<sst xmlns="http://schemas.openxmlformats.org/spreadsheetml/2006/main" count="8212" uniqueCount="1204">
  <si>
    <t>Publication Date: 21.06.2023</t>
  </si>
  <si>
    <t>Period: 05.2023 / Period no. 115</t>
  </si>
  <si>
    <t/>
  </si>
  <si>
    <t>Deal name:</t>
  </si>
  <si>
    <t>Driver UK Master Compartment 2</t>
  </si>
  <si>
    <t>Issuer:</t>
  </si>
  <si>
    <t xml:space="preserve">Driver UK Master S.A.
acting for and on behalf of its Compartment 2
22-24 Boulevard Royal
L-2449 Luxembourg
Luxembourg
Tel: +35 (2) 2602 491
Fax: +35 (2) 2645 9628
</t>
  </si>
  <si>
    <t>Originator of the Receivables:</t>
  </si>
  <si>
    <t xml:space="preserve">Volkswagen Financial Services (UK) Limited                                                          </t>
  </si>
  <si>
    <t>Seller of the Receivables:</t>
  </si>
  <si>
    <t>Servicer name:</t>
  </si>
  <si>
    <t>Reporting entity:</t>
  </si>
  <si>
    <t>Volkswagen Financial Services (UK) Limited                                                          
ABS Operations
Brunswick Court
Yeomans Drive
Milton Keynes
MK14  5LR 
England</t>
  </si>
  <si>
    <t>Contact:</t>
  </si>
  <si>
    <t>Tel: +44 (0) 1908 485299
Email: absoperations@vwfs.co.uk</t>
  </si>
  <si>
    <t>Corporate Services Provider:</t>
  </si>
  <si>
    <t xml:space="preserve">Circumference FS (Luxembourg) SA.                                                                   
22-24 Boulevard Royal
L-2449 Luxembourg
Luxembourg
Tel: +352 2602 491
Fax: +352 2645 9628
Email: driveruk@circumferencefs.lu
</t>
  </si>
  <si>
    <t>IMPORTANT NOTICE to Investors:
The Servicer is currently conducting a change of its ABS Reporting System. The Investor Report for the transaction Driver UK Master S.A. acting for and on behalf of its Compartment 2 with the Publication Date [21.06.2023] has been generated in the Servicer’s new ABS reporting system. In case of questions with respect to the content of the investor report, please contact the Servicer at absoperations@vwfs.co.uk
The ‘Motor Type’ table on the Pool Data VI tab has been be removed from the Investor Report due to the low volume and value of EA189 contracts that remain unfixed. This amendment has been implemented in the Investor Report with the Publication Date [21.06.2023]. In case of questions with respect to this matter, please contact the Servicer at absoperations@vwfs.co.uk.</t>
  </si>
  <si>
    <t>Contents</t>
  </si>
  <si>
    <t>Page</t>
  </si>
  <si>
    <t>Table of contents</t>
  </si>
  <si>
    <t>1</t>
  </si>
  <si>
    <t>Cover</t>
  </si>
  <si>
    <t>2</t>
  </si>
  <si>
    <t>3</t>
  </si>
  <si>
    <t>Reporting details</t>
  </si>
  <si>
    <t>4</t>
  </si>
  <si>
    <t>Parties overview</t>
  </si>
  <si>
    <t>5</t>
  </si>
  <si>
    <t>Transaction events I</t>
  </si>
  <si>
    <t>6</t>
  </si>
  <si>
    <t>Transaction events II</t>
  </si>
  <si>
    <t>7</t>
  </si>
  <si>
    <t>Transaction events III</t>
  </si>
  <si>
    <t>8</t>
  </si>
  <si>
    <t>Notes I</t>
  </si>
  <si>
    <t>9</t>
  </si>
  <si>
    <t>Notes II</t>
  </si>
  <si>
    <t>10</t>
  </si>
  <si>
    <t>Credit Enhancement</t>
  </si>
  <si>
    <t>11</t>
  </si>
  <si>
    <t>Swaps &amp; Order of Priority</t>
  </si>
  <si>
    <t>12</t>
  </si>
  <si>
    <t>Retention</t>
  </si>
  <si>
    <t>13</t>
  </si>
  <si>
    <t>Amortisation profile I</t>
  </si>
  <si>
    <t>14</t>
  </si>
  <si>
    <t>Amortisation profile II</t>
  </si>
  <si>
    <t>15</t>
  </si>
  <si>
    <t>Run out schedule I</t>
  </si>
  <si>
    <t>16</t>
  </si>
  <si>
    <t>Run out schedule II</t>
  </si>
  <si>
    <t>17</t>
  </si>
  <si>
    <t>Outstanding contracts</t>
  </si>
  <si>
    <t>18</t>
  </si>
  <si>
    <t>Delinquencies &amp; defaults I</t>
  </si>
  <si>
    <t>19</t>
  </si>
  <si>
    <t>Delinquencies &amp; defaults II</t>
  </si>
  <si>
    <t>20</t>
  </si>
  <si>
    <t>Defaults &amp; Recoveries</t>
  </si>
  <si>
    <t>21</t>
  </si>
  <si>
    <t>Write-Offs</t>
  </si>
  <si>
    <t>22</t>
  </si>
  <si>
    <t>Prepayments</t>
  </si>
  <si>
    <t>23</t>
  </si>
  <si>
    <t>Pool data I</t>
  </si>
  <si>
    <t>24</t>
  </si>
  <si>
    <t>Pool data II</t>
  </si>
  <si>
    <t>25</t>
  </si>
  <si>
    <t>Pool data III</t>
  </si>
  <si>
    <t>26</t>
  </si>
  <si>
    <t>Pool data IV</t>
  </si>
  <si>
    <t>27</t>
  </si>
  <si>
    <t>Pool data V</t>
  </si>
  <si>
    <t>28</t>
  </si>
  <si>
    <t>Pool data VI</t>
  </si>
  <si>
    <t>29</t>
  </si>
  <si>
    <t>Pool Data VII</t>
  </si>
  <si>
    <t>30</t>
  </si>
  <si>
    <t>Pool Data VIII</t>
  </si>
  <si>
    <t>31</t>
  </si>
  <si>
    <t>Supplementary UK Information</t>
  </si>
  <si>
    <t>Deal overview</t>
  </si>
  <si>
    <t>Additional Cut-Off Date falling in October 2022</t>
  </si>
  <si>
    <t>31/10/2022</t>
  </si>
  <si>
    <t>Monthly Investor Report Performance Date</t>
  </si>
  <si>
    <t>21/06/2023</t>
  </si>
  <si>
    <t>Scheduled date of 
Clean-Up-Call</t>
  </si>
  <si>
    <t>n.a.</t>
  </si>
  <si>
    <t>Payment Date</t>
  </si>
  <si>
    <t>26/06/2023</t>
  </si>
  <si>
    <t>Final Maturity Date</t>
  </si>
  <si>
    <t>25/11/2030</t>
  </si>
  <si>
    <t>Reporting Date</t>
  </si>
  <si>
    <t>31/05/2023</t>
  </si>
  <si>
    <t>Initial Issue Date
Further Issue Date</t>
  </si>
  <si>
    <t>20/11/2013
25/11/2022</t>
  </si>
  <si>
    <t>Monthly Period</t>
  </si>
  <si>
    <t>01/05/2023 - 31/05/2023</t>
  </si>
  <si>
    <t>Period no.</t>
  </si>
  <si>
    <t>Interest Accrual Period</t>
  </si>
  <si>
    <t>25/05/2023 - 26/06/2023</t>
  </si>
  <si>
    <t>Reporting frequency</t>
  </si>
  <si>
    <t xml:space="preserve">monthly   </t>
  </si>
  <si>
    <t>Note payment period</t>
  </si>
  <si>
    <t>Next Payment Date</t>
  </si>
  <si>
    <t>25/07/2023</t>
  </si>
  <si>
    <t>Days accrued</t>
  </si>
  <si>
    <t>Pool Information at Additional Cut-Off Date falling in October 2022</t>
  </si>
  <si>
    <t>Type of Car</t>
  </si>
  <si>
    <t>Number of Contracts</t>
  </si>
  <si>
    <t>Percentage of contracts</t>
  </si>
  <si>
    <t>Aggregate Discounted Receivables Balance</t>
  </si>
  <si>
    <t>Percentage Aggregate Discounted Receivables Balance</t>
  </si>
  <si>
    <t xml:space="preserve">   New Cars</t>
  </si>
  <si>
    <t xml:space="preserve">   Used Cars</t>
  </si>
  <si>
    <t>Total</t>
  </si>
  <si>
    <t>Contract Type</t>
  </si>
  <si>
    <t xml:space="preserve">   Hire Purchase</t>
  </si>
  <si>
    <t xml:space="preserve">   PCP</t>
  </si>
  <si>
    <t>Parties Overview</t>
  </si>
  <si>
    <t>Lead Manager</t>
  </si>
  <si>
    <r>
      <rPr>
        <b/>
        <sz val="11"/>
        <color rgb="FF000000"/>
        <rFont val="Arial"/>
        <family val="2"/>
      </rPr>
      <t>Lloyds Bank Corporate Markets plc</t>
    </r>
    <r>
      <rPr>
        <sz val="11"/>
        <color rgb="FF000000"/>
        <rFont val="Arial"/>
        <family val="2"/>
      </rPr>
      <t xml:space="preserve">
25 Gresham Street
London 
EC2V 7HN
United Kingdom</t>
    </r>
  </si>
  <si>
    <t>Security Trustee</t>
  </si>
  <si>
    <r>
      <rPr>
        <b/>
        <sz val="11"/>
        <color rgb="FF000000"/>
        <rFont val="Arial"/>
        <family val="2"/>
      </rPr>
      <t>Wilmington Trust (London) Limited</t>
    </r>
    <r>
      <rPr>
        <sz val="11"/>
        <color rgb="FF000000"/>
        <rFont val="Arial"/>
        <family val="2"/>
      </rPr>
      <t xml:space="preserve">
Third Floor
1 King's Arms Yard
London 
EC2R 7AF
Fax: +44 207 3973601
Email: </t>
    </r>
    <r>
      <rPr>
        <sz val="11"/>
        <color rgb="FF0000FF"/>
        <rFont val="Arial"/>
        <family val="2"/>
      </rPr>
      <t>mfiler@wilmingtontrust.com</t>
    </r>
  </si>
  <si>
    <t>Calculation Agent, Principal Paying Agent and Interest Determination Agent</t>
  </si>
  <si>
    <r>
      <rPr>
        <b/>
        <sz val="11"/>
        <color rgb="FF000000"/>
        <rFont val="Arial"/>
        <family val="2"/>
      </rPr>
      <t>HSBC Bank plc</t>
    </r>
    <r>
      <rPr>
        <sz val="11"/>
        <color rgb="FF000000"/>
        <rFont val="Arial"/>
        <family val="2"/>
      </rPr>
      <t xml:space="preserve">
8 Canada Square
London 
E14 5HQ
United Kingdom
Email: </t>
    </r>
    <r>
      <rPr>
        <sz val="11"/>
        <color rgb="FF0000FF"/>
        <rFont val="Arial"/>
        <family val="2"/>
      </rPr>
      <t>ctla.securitisation@hsbc.com</t>
    </r>
  </si>
  <si>
    <t>Servicer</t>
  </si>
  <si>
    <r>
      <rPr>
        <b/>
        <sz val="11"/>
        <color rgb="FF000000"/>
        <rFont val="Arial"/>
        <family val="2"/>
      </rPr>
      <t>Volkswagen Financial Services (UK) Limited</t>
    </r>
    <r>
      <rPr>
        <sz val="11"/>
        <color rgb="FF000000"/>
        <rFont val="Arial"/>
        <family val="2"/>
      </rPr>
      <t xml:space="preserve">
Brunswick Court
Yeomans Drive
Milton Keynes 
MK14 5LR
England
Tel: +44 (0) 1908 485299
Email: </t>
    </r>
    <r>
      <rPr>
        <sz val="11"/>
        <color rgb="FF0000FF"/>
        <rFont val="Arial"/>
        <family val="2"/>
      </rPr>
      <t>absoperations@vwfs.co.uk</t>
    </r>
  </si>
  <si>
    <t>Account Bank</t>
  </si>
  <si>
    <t>Process Agent</t>
  </si>
  <si>
    <r>
      <rPr>
        <b/>
        <sz val="11"/>
        <color rgb="FF000000"/>
        <rFont val="Arial"/>
        <family val="2"/>
      </rPr>
      <t>Wilmington Trust SP Services (Frankfurt) GmbH</t>
    </r>
    <r>
      <rPr>
        <sz val="11"/>
        <color rgb="FF000000"/>
        <rFont val="Arial"/>
        <family val="2"/>
      </rPr>
      <t xml:space="preserve">
Steinweg 3-5
Frankfurt am Main 
60313
Germany
Fax: +49 (0) 69 2992 5387
Email: </t>
    </r>
    <r>
      <rPr>
        <sz val="11"/>
        <color rgb="FF0000FF"/>
        <rFont val="Arial"/>
        <family val="2"/>
      </rPr>
      <t>fradirectors@wilmingtontrust.com</t>
    </r>
  </si>
  <si>
    <t>Corporate Services Provider</t>
  </si>
  <si>
    <r>
      <rPr>
        <b/>
        <sz val="11"/>
        <color rgb="FF000000"/>
        <rFont val="Arial"/>
        <family val="2"/>
      </rPr>
      <t>Circumference FS (Luxembourg) SA.</t>
    </r>
    <r>
      <rPr>
        <sz val="11"/>
        <color rgb="FF000000"/>
        <rFont val="Arial"/>
        <family val="2"/>
      </rPr>
      <t xml:space="preserve">
22-24 Boulevard Royal
Luxembourg 
L-2449
Luxembourg
Tel: +352 2602 491
Fax: +352 2645 9628
Email: </t>
    </r>
    <r>
      <rPr>
        <sz val="11"/>
        <color rgb="FF0000FF"/>
        <rFont val="Arial"/>
        <family val="2"/>
      </rPr>
      <t>driveruk@circumferencefs.lu</t>
    </r>
  </si>
  <si>
    <t>Clearing Systems</t>
  </si>
  <si>
    <r>
      <rPr>
        <b/>
        <sz val="11"/>
        <color rgb="FF000000"/>
        <rFont val="Arial"/>
        <family val="2"/>
      </rPr>
      <t>Clearstream Banking S.A.</t>
    </r>
    <r>
      <rPr>
        <sz val="11"/>
        <color rgb="FF000000"/>
        <rFont val="Arial"/>
        <family val="2"/>
      </rPr>
      <t xml:space="preserve">
42 Avenue JF Kennedy
Luxembourg 
L-1885
Luxembourg
Email: </t>
    </r>
    <r>
      <rPr>
        <sz val="11"/>
        <color rgb="FF0000FF"/>
        <rFont val="Arial"/>
        <family val="2"/>
      </rPr>
      <t>web@clearstream.com</t>
    </r>
  </si>
  <si>
    <r>
      <rPr>
        <b/>
        <sz val="11"/>
        <color rgb="FF000000"/>
        <rFont val="Arial"/>
        <family val="2"/>
      </rPr>
      <t>EUROCLEAR BANK</t>
    </r>
    <r>
      <rPr>
        <sz val="11"/>
        <color rgb="FF000000"/>
        <rFont val="Arial"/>
        <family val="2"/>
      </rPr>
      <t xml:space="preserve">
Koning Albert II-laan 1
Sint-Joost-ten-Node
Brussels 
1210
Belgium
Tel: +32 (0)2 326 1211</t>
    </r>
  </si>
  <si>
    <t>Swap Counterparty</t>
  </si>
  <si>
    <t>Rating agencies</t>
  </si>
  <si>
    <r>
      <rPr>
        <b/>
        <sz val="11"/>
        <color rgb="FF000000"/>
        <rFont val="Arial"/>
        <family val="2"/>
      </rPr>
      <t>Royal Bank of Canada</t>
    </r>
    <r>
      <rPr>
        <sz val="11"/>
        <color rgb="FF000000"/>
        <rFont val="Arial"/>
        <family val="2"/>
      </rPr>
      <t xml:space="preserve">
1 Place Ville Marie
Montreal
TORONTO 
H3C 3A9
Canada
Tel: +1 514 878 7000</t>
    </r>
  </si>
  <si>
    <r>
      <rPr>
        <b/>
        <sz val="11"/>
        <color rgb="FF000000"/>
        <rFont val="Arial"/>
        <family val="2"/>
      </rPr>
      <t>CREDIT AGRICOLE CORPORATE AND INVESTMENT BANK</t>
    </r>
    <r>
      <rPr>
        <sz val="11"/>
        <color rgb="FF000000"/>
        <rFont val="Arial"/>
        <family val="2"/>
      </rPr>
      <t xml:space="preserve">
12, Place des Etats-Unis
CS 70052, 92547, Montrouge Cedex
France 
92120
Tel: +33 1 41 89 87 58</t>
    </r>
  </si>
  <si>
    <r>
      <rPr>
        <b/>
        <sz val="11"/>
        <color rgb="FF000000"/>
        <rFont val="Arial"/>
        <family val="2"/>
      </rPr>
      <t>FITCH RATINGS LTD</t>
    </r>
    <r>
      <rPr>
        <sz val="11"/>
        <color rgb="FF000000"/>
        <rFont val="Arial"/>
        <family val="2"/>
      </rPr>
      <t xml:space="preserve">
30 North Colonnade
London 
E14 5GN</t>
    </r>
  </si>
  <si>
    <r>
      <rPr>
        <b/>
        <sz val="11"/>
        <color rgb="FF000000"/>
        <rFont val="Arial"/>
        <family val="2"/>
      </rPr>
      <t>Skandinaviska Enskilda Banken AB</t>
    </r>
    <r>
      <rPr>
        <sz val="11"/>
        <color rgb="FF000000"/>
        <rFont val="Arial"/>
        <family val="2"/>
      </rPr>
      <t xml:space="preserve">
Kungsträdgårdsgatan 8
Stockholm 
SE-106 40
Sweden
Tel: +49 69 9727 1172 </t>
    </r>
  </si>
  <si>
    <r>
      <rPr>
        <b/>
        <sz val="12"/>
        <color rgb="FF000000"/>
        <rFont val="Arial"/>
        <family val="2"/>
      </rPr>
      <t xml:space="preserve">Transaction Events I
</t>
    </r>
  </si>
  <si>
    <t>STS-Compliance</t>
  </si>
  <si>
    <t>The transaction has been structured to comply with the requirements for simple, transparent and standardised securitisations transactions as set out in Articles 20, 21 and 22 of the Securitisation Regulations and has been verified as such by Prime Collateral Securities (PCS) Limited. The transaction is listed on FCA's STS-Register.*</t>
  </si>
  <si>
    <t>Yes</t>
  </si>
  <si>
    <r>
      <rPr>
        <sz val="9"/>
        <color rgb="FF000000"/>
        <rFont val="Arial"/>
        <family val="2"/>
      </rPr>
      <t>*</t>
    </r>
    <r>
      <rPr>
        <sz val="9"/>
        <color rgb="FF000000"/>
        <rFont val="Arial"/>
        <family val="2"/>
      </rPr>
      <t>https://www.fca.org.uk/markets/securitisation</t>
    </r>
  </si>
  <si>
    <t>Clean-Up Call Option</t>
  </si>
  <si>
    <t>Under the Receivables Purchase Agreement, VWFS will have the right at its option but not the obligation, to require the Issuer to exercise the Clean-Up Call Option and to repurchase the Purchased Receivables from the Issuer at any time when the Aggregate Discounted Receivables Balances of all outstanding VWFS Receivables as at the end of the most recent Monthly Period is less than 10 per cent. of the Maximum Discounted Receivables Balance, provided that all payment obligations under the Notes, and any obligations ranking pari passu with or senior to the Notes in the Order of Priority, will be met in full on the exercise of such option. VWFS shall give one month prior written notice of its intention to require the exercise of the Clean-Up Call Option. Such notice shall be published in accordance with Condition 12 of the Notes (the "Clean-Up Call Option Notice") and, in addition shall be published in the Monthly Investor Report.</t>
  </si>
  <si>
    <t>Clean-Up Call Option condition</t>
  </si>
  <si>
    <t>10% Maximum Discounted Receivables Balance</t>
  </si>
  <si>
    <t>Clean-Up Call Option condition fulfilled</t>
  </si>
  <si>
    <t>No</t>
  </si>
  <si>
    <t>Non-Conforming Receivable</t>
  </si>
  <si>
    <t>Number of contracts</t>
  </si>
  <si>
    <t>% of contracts</t>
  </si>
  <si>
    <t>% of Aggregate Discounted Receivables Balance</t>
  </si>
  <si>
    <t>Settlement Amount</t>
  </si>
  <si>
    <t>Previous Periods</t>
  </si>
  <si>
    <t xml:space="preserve">Receivables are repurchased by VWFS following the retransfer of a Non-Conforming Receivable pursuant to the terms of the Receivables Purchase Agreement. </t>
  </si>
  <si>
    <t>Covid-19 Purchased Receivable</t>
  </si>
  <si>
    <t>COVID-19 Settlement Amount</t>
  </si>
  <si>
    <t>Irregularity Affected Receivable</t>
  </si>
  <si>
    <t>Identified during Current Period</t>
  </si>
  <si>
    <t>Repurchased Current Period</t>
  </si>
  <si>
    <t>Repurchased Previous Periods</t>
  </si>
  <si>
    <t>Repurchase Total</t>
  </si>
  <si>
    <t>Irregularity Affected Receivables are repurchased by VWFS after they have been identified on the immediately following Payment Date pursuant to the terms of the Receivables Purchase Agreement.</t>
  </si>
  <si>
    <t>Redelivery Purchased Receivable</t>
  </si>
  <si>
    <t>Redelivery Repurchase Price</t>
  </si>
  <si>
    <t>Redelivery Purchased Receivables are repurchased by VWFS pursuant to the terms of the Redelivery Repurchase Agreement.</t>
  </si>
  <si>
    <t>Transaction Parties replacements</t>
  </si>
  <si>
    <t>Capacity of transaction party</t>
  </si>
  <si>
    <t>Date of replacement</t>
  </si>
  <si>
    <t>Reason for replacement</t>
  </si>
  <si>
    <t>Replaced party</t>
  </si>
  <si>
    <t>Replaced by</t>
  </si>
  <si>
    <t>Transaction Events II</t>
  </si>
  <si>
    <t>Accumulation Balance</t>
  </si>
  <si>
    <t>30/04/2023</t>
  </si>
  <si>
    <t>Amounts not invested for the purchase of Additional Receivables</t>
  </si>
  <si>
    <t>Percentage not invested for the purchase of Additional Receivables</t>
  </si>
  <si>
    <t>Dynamic Net Loss Ratio</t>
  </si>
  <si>
    <t>Ratio</t>
  </si>
  <si>
    <t>&gt;0.25%</t>
  </si>
  <si>
    <t>&gt;0.75%</t>
  </si>
  <si>
    <t>&gt;2.00%</t>
  </si>
  <si>
    <t>31/03/2023</t>
  </si>
  <si>
    <t>0.00180%</t>
  </si>
  <si>
    <t>N/A</t>
  </si>
  <si>
    <t>-0.00057%</t>
  </si>
  <si>
    <t>12-Months Average Dynamic Net Loss Ratio</t>
  </si>
  <si>
    <t>0.60%</t>
  </si>
  <si>
    <t>1.20%</t>
  </si>
  <si>
    <t>0.00697%</t>
  </si>
  <si>
    <t>0.00587%</t>
  </si>
  <si>
    <t>Discounted Receivables Balance as of the previous monthly period</t>
  </si>
  <si>
    <t>Discounted Receivables Balance of all initial and additional receivables as of the end of the period</t>
  </si>
  <si>
    <t>Weighted Average Seasoning</t>
  </si>
  <si>
    <t>Late Delinquency Ratio</t>
  </si>
  <si>
    <t>Revolving Period continues to apply</t>
  </si>
  <si>
    <t>Enforcement Event</t>
  </si>
  <si>
    <t>Credit Enhancement Increase Condition</t>
  </si>
  <si>
    <t>Not in Effect</t>
  </si>
  <si>
    <t>(a) the Dynamic Net Loss Ratio for three consecutive Payment Dates exceeds</t>
  </si>
  <si>
    <t>(i)  if the Weighted Average Seasoning is less than or equal to 12 months</t>
  </si>
  <si>
    <t>0.25%</t>
  </si>
  <si>
    <t>(ii)  if the Weighted Average Seasoning is between 12 months (exclusive) and 22 months (inclusive)</t>
  </si>
  <si>
    <t>0.75%</t>
  </si>
  <si>
    <t>(iii)  if the Weighted Average Seasoning is between 22 months (exclusive) and 34 months (inclusive)</t>
  </si>
  <si>
    <t>2.00%</t>
  </si>
  <si>
    <t>(iv) if the Weighted Average Seasoning is greater than 34 months</t>
  </si>
  <si>
    <t>(b) the 12-Months Average Dynamic Net Loss Ratio exceeds</t>
  </si>
  <si>
    <t>(i) during the Revolving Period</t>
  </si>
  <si>
    <t>(ii) after the end of the Revolving Period</t>
  </si>
  <si>
    <t>(c)  the Late Delinquency Ratio exceeds 1.30 per cent. on any Payment Date on or before 25 November 2023</t>
  </si>
  <si>
    <t>1.30%</t>
  </si>
  <si>
    <t>(d)  a Servicer Replacement Event occurs and is continuing</t>
  </si>
  <si>
    <t>(e)  an Insolvency Event occurs with respect to VWFS</t>
  </si>
  <si>
    <t>(f)  the Cash Collateral Account does not contain (A) the Specified General Cash Collateral Account Balance on three consecutive Payment Dates or (B) the Minimum Cash Collateral Account Balance at any Interest Determination Date.</t>
  </si>
  <si>
    <t>£61,772,337.10</t>
  </si>
  <si>
    <t>Early Amortisation Event</t>
  </si>
  <si>
    <t>(a) the occurrence of a Servicer Replacement Event;</t>
  </si>
  <si>
    <t>(b) the Accumulation Balance on two consecutive Payment Dates exceeds 15.00 per cent. of the Discounted Receivables Balance after application of the relevant Order of Priority on such Payment Date;</t>
  </si>
  <si>
    <t>(c) on any Payment Date falling after six consecutive Payment Dates following the Initial Issue Date, the Class A Actual Overcollateralisation Percentage is determined as being lower than 29.20 per cent</t>
  </si>
  <si>
    <t>(d) VWFS ceases to be an Affiliate of Volkswagen Financial Services AG or any successor thereto;</t>
  </si>
  <si>
    <t>(e) the Seller fails to perform its obligations under clause 9 (Repurchase) or clause 10 (Payment for Non-existent Receivables) of the Receivables Purchase Agreement or clause 3 (Repurchase) of the Redelivery Repurchase Agreement provided that, in the case of the Seller's failure to perform its obligations under clause 3 (Repurchase) of the Redelivery Repurchase Agreement, such failure subsists for two Payment Dates following the Payment Date on which such Redelivery Purchased Receivables were required to be repurchased</t>
  </si>
  <si>
    <t>(f)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19 (Distribution Account; Cash Collateral Account; Counterparty Downgrade Collateral Account; Swap Provisions) of the Trust Agreement or to take any other measure which does not result in a downgrade of the Notes);</t>
  </si>
  <si>
    <t>(g) the Credit Enhancement Increase Condition is in effect; or</t>
  </si>
  <si>
    <t>(h) the occurrence of a Foreclosure Event.</t>
  </si>
  <si>
    <t>Transaction Events III</t>
  </si>
  <si>
    <t>S&amp;P GLOBAL RATINGS UK LIMITED</t>
  </si>
  <si>
    <t>MOODY'S INVESTORS SERVICE LIMITED</t>
  </si>
  <si>
    <t>FITCH RATINGS LTD</t>
  </si>
  <si>
    <t>HSBC Bank plc</t>
  </si>
  <si>
    <t>Long Term</t>
  </si>
  <si>
    <t>Short Term</t>
  </si>
  <si>
    <t>Outlook</t>
  </si>
  <si>
    <r>
      <rPr>
        <sz val="10"/>
        <color theme="1"/>
        <rFont val="Courier New"/>
        <family val="3"/>
      </rPr>
      <t xml:space="preserve">    </t>
    </r>
    <r>
      <rPr>
        <sz val="9"/>
        <color rgb="FF000000"/>
        <rFont val="Arial"/>
        <family val="2"/>
      </rPr>
      <t>Current rating*</t>
    </r>
  </si>
  <si>
    <t xml:space="preserve">A+        </t>
  </si>
  <si>
    <t xml:space="preserve">A-1       </t>
  </si>
  <si>
    <t>Stable</t>
  </si>
  <si>
    <t xml:space="preserve">A1        </t>
  </si>
  <si>
    <t xml:space="preserve">P-1       </t>
  </si>
  <si>
    <t xml:space="preserve">AA-       </t>
  </si>
  <si>
    <t xml:space="preserve">F1+       </t>
  </si>
  <si>
    <r>
      <rPr>
        <sz val="10"/>
        <color theme="1"/>
        <rFont val="Courier New"/>
        <family val="3"/>
      </rPr>
      <t xml:space="preserve">    </t>
    </r>
    <r>
      <rPr>
        <sz val="9"/>
        <color rgb="FF000000"/>
        <rFont val="Arial"/>
        <family val="2"/>
      </rPr>
      <t>Minimum required rating</t>
    </r>
  </si>
  <si>
    <t xml:space="preserve">A         </t>
  </si>
  <si>
    <t>-</t>
  </si>
  <si>
    <t xml:space="preserve">A2        </t>
  </si>
  <si>
    <t xml:space="preserve">F1        </t>
  </si>
  <si>
    <t>(if no short term rating available, the higher long term rating is applicable)</t>
  </si>
  <si>
    <t>"Account Bank Required Rating" means ratings, solicited or unsolicited, of: 
    (a) a short-term rating of at least "A-1" and a long-term rating of at least "A" from S&amp;P, or, if such entity is not subject to a short-term rating from S&amp;P, long-term ratings of at least "A+" from S&amp;P;
    (b) a short-term rating of at least "P-1" and long-term rating of at least "A2" from Moody's, or, if such entity is only subject to a short-term rating from Moody's or a long-term rating from Moody's, a short-term rating of at least "P-1" or long-term rating of at least '"A2"' from Moody's; and
    (c) from Fitch (i) an issuer default or deposit long-term rating of at least "A" or (ii) an issuer default or deposit short-term rating of at least "F1".</t>
  </si>
  <si>
    <t>Required rating:</t>
  </si>
  <si>
    <t>Fulfilled</t>
  </si>
  <si>
    <t>Royal Bank of Canada</t>
  </si>
  <si>
    <t xml:space="preserve">A-1+      </t>
  </si>
  <si>
    <t xml:space="preserve">Aa1       </t>
  </si>
  <si>
    <t xml:space="preserve">AA        </t>
  </si>
  <si>
    <r>
      <rPr>
        <sz val="10"/>
        <color theme="1"/>
        <rFont val="Courier New"/>
        <family val="3"/>
      </rPr>
      <t xml:space="preserve">    </t>
    </r>
    <r>
      <rPr>
        <sz val="9"/>
        <color rgb="FF000000"/>
        <rFont val="Arial"/>
        <family val="2"/>
      </rPr>
      <t>Minimum collateralised rating required</t>
    </r>
  </si>
  <si>
    <t xml:space="preserve">Baa3      </t>
  </si>
  <si>
    <t xml:space="preserve">BBB-      </t>
  </si>
  <si>
    <t xml:space="preserve">F3        </t>
  </si>
  <si>
    <t>"Eligible Swap Counterparty" means, subject to section 2.4 of the Master Definitions Schedule, any entity: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(b) having a long-term counterparty risk assessment of, or if it does not have such counterparty risk assessment, having long-term, unsecured and unsubordinated debt or counterparty obligations rated, (i) "A3" or above by Moody's or (ii) "Baa3" or above by Moody's and which either posts collateral in the amount and manner set forth in the Swap Agreements or obtains a guarantee from a person having the ratings set forth in (i) above; and
    (c)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</si>
  <si>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ING Bank N.V.</t>
  </si>
  <si>
    <t xml:space="preserve">A-        </t>
  </si>
  <si>
    <t>CREDIT AGRICOLE CORPORATE AND INVESTMENT BANK</t>
  </si>
  <si>
    <t xml:space="preserve">Aa2       </t>
  </si>
  <si>
    <t>Skandinaviska Enskilda Banken AB</t>
  </si>
  <si>
    <t xml:space="preserve">Aa3       </t>
  </si>
  <si>
    <t xml:space="preserve">BBB+      </t>
  </si>
  <si>
    <t xml:space="preserve">Servicer (Collateral Increase Event)
</t>
  </si>
  <si>
    <t>VWFS (UK) Ltd (100% owned by VWFS AG)</t>
  </si>
  <si>
    <r>
      <rPr>
        <sz val="10"/>
        <color theme="1"/>
        <rFont val="Courier New"/>
        <family val="3"/>
      </rPr>
      <t xml:space="preserve">    </t>
    </r>
    <r>
      <rPr>
        <sz val="9"/>
        <color rgb="FF000000"/>
        <rFont val="Arial"/>
        <family val="2"/>
      </rPr>
      <t>Current rating**</t>
    </r>
  </si>
  <si>
    <t xml:space="preserve">A-2       </t>
  </si>
  <si>
    <t xml:space="preserve">A3        </t>
  </si>
  <si>
    <t xml:space="preserve">P-2       </t>
  </si>
  <si>
    <t>***</t>
  </si>
  <si>
    <t xml:space="preserve">BBB       </t>
  </si>
  <si>
    <t xml:space="preserve">Baa1      </t>
  </si>
  <si>
    <t>If the VWFSUK required rating falls below the above mentioned minimum rating (Level I) VWFSUK, as the servicer, shall determine and provide the monthly collateral part 1 / part 2 as an additional security.</t>
  </si>
  <si>
    <t xml:space="preserve"> *Ratings last updated 05/2023</t>
  </si>
  <si>
    <t>**Rating of Volkswagen Financial Services AG</t>
  </si>
  <si>
    <t>***Confidential rating monitored internally</t>
  </si>
  <si>
    <t>Information regarding the notes I</t>
  </si>
  <si>
    <t>Rating at Further Issue Date</t>
  </si>
  <si>
    <t>Class A Notes</t>
  </si>
  <si>
    <t>Series A 2013-2</t>
  </si>
  <si>
    <t>Series A 2013-4</t>
  </si>
  <si>
    <t>Series A 2013-5</t>
  </si>
  <si>
    <t>Series A 2013-8</t>
  </si>
  <si>
    <t>Series A 2014-1</t>
  </si>
  <si>
    <t>Series A 2014-2</t>
  </si>
  <si>
    <t>Series A 2014-3</t>
  </si>
  <si>
    <t>Series A 2015-1</t>
  </si>
  <si>
    <t>Series A 2016-2</t>
  </si>
  <si>
    <t>Series A 2018-1</t>
  </si>
  <si>
    <t>Series A 2018-2</t>
  </si>
  <si>
    <t>Series A 2018-3</t>
  </si>
  <si>
    <t>Series A 2019-1</t>
  </si>
  <si>
    <t>Series A 2019-2</t>
  </si>
  <si>
    <t>Series A 2020-1</t>
  </si>
  <si>
    <t>Series A 2020-2</t>
  </si>
  <si>
    <t>Series A 2020-3</t>
  </si>
  <si>
    <t>Class B Notes</t>
  </si>
  <si>
    <t>Series B 2013-3</t>
  </si>
  <si>
    <t>Series B 2018-1</t>
  </si>
  <si>
    <t>Series B 2018-2</t>
  </si>
  <si>
    <t>Series B 2018-3</t>
  </si>
  <si>
    <t>Series B 2019-1</t>
  </si>
  <si>
    <t>Series B 2020-1</t>
  </si>
  <si>
    <t>Series B 2020-2</t>
  </si>
  <si>
    <t>Series B 2021-1</t>
  </si>
  <si>
    <t>Series B 2021-2</t>
  </si>
  <si>
    <t>Moody's</t>
  </si>
  <si>
    <t>Aaa(sf)</t>
  </si>
  <si>
    <t>A1(sf)</t>
  </si>
  <si>
    <t>Standard &amp; Poors</t>
  </si>
  <si>
    <t>AAA (sf)</t>
  </si>
  <si>
    <t>A+ (sf)</t>
  </si>
  <si>
    <t>Fitch</t>
  </si>
  <si>
    <t>AAAsf</t>
  </si>
  <si>
    <t>A+sf</t>
  </si>
  <si>
    <t>Current Rating</t>
  </si>
  <si>
    <t>Information on Notes</t>
  </si>
  <si>
    <t>Nov-30</t>
  </si>
  <si>
    <t>Scheduled Clean-Up Call</t>
  </si>
  <si>
    <t>ISIN</t>
  </si>
  <si>
    <t>XS0994380532</t>
  </si>
  <si>
    <t>XS0994381183</t>
  </si>
  <si>
    <t>XS0994381423</t>
  </si>
  <si>
    <t>XS0994382405</t>
  </si>
  <si>
    <t>XS1135184999</t>
  </si>
  <si>
    <t>XS1135185020</t>
  </si>
  <si>
    <t>XS1135185376</t>
  </si>
  <si>
    <t>XS1322871044</t>
  </si>
  <si>
    <t>XS1434683998</t>
  </si>
  <si>
    <t>XS1770938584</t>
  </si>
  <si>
    <t>XS1821972624</t>
  </si>
  <si>
    <t>XS1821973432</t>
  </si>
  <si>
    <t>XS1997128456</t>
  </si>
  <si>
    <t>XS1997128886</t>
  </si>
  <si>
    <t>XS2247620979</t>
  </si>
  <si>
    <t>XS2247620383</t>
  </si>
  <si>
    <t>XS2338348316</t>
  </si>
  <si>
    <t>XS0994383981</t>
  </si>
  <si>
    <t>XS1770938667</t>
  </si>
  <si>
    <t>XS1821972970</t>
  </si>
  <si>
    <t>XS1821973515</t>
  </si>
  <si>
    <t>XS2066723748</t>
  </si>
  <si>
    <t>XS2247620623</t>
  </si>
  <si>
    <t>XS2247619963</t>
  </si>
  <si>
    <t>XS2401761908</t>
  </si>
  <si>
    <t>XS2401762112</t>
  </si>
  <si>
    <t>Common code</t>
  </si>
  <si>
    <t>99438053</t>
  </si>
  <si>
    <t>99438118</t>
  </si>
  <si>
    <t>99438142</t>
  </si>
  <si>
    <t>99438240</t>
  </si>
  <si>
    <t>113518499</t>
  </si>
  <si>
    <t>113518502</t>
  </si>
  <si>
    <t>113518537</t>
  </si>
  <si>
    <t>132287104</t>
  </si>
  <si>
    <t>143468399</t>
  </si>
  <si>
    <t>177093858</t>
  </si>
  <si>
    <t>182197262</t>
  </si>
  <si>
    <t>182197343</t>
  </si>
  <si>
    <t>199712845</t>
  </si>
  <si>
    <t>199712888</t>
  </si>
  <si>
    <t>224762097</t>
  </si>
  <si>
    <t>224762038</t>
  </si>
  <si>
    <t>233834831</t>
  </si>
  <si>
    <t>99438398</t>
  </si>
  <si>
    <t>177093866</t>
  </si>
  <si>
    <t>182197297</t>
  </si>
  <si>
    <t>182197351</t>
  </si>
  <si>
    <t>206672374</t>
  </si>
  <si>
    <t>224762062</t>
  </si>
  <si>
    <t>224761996</t>
  </si>
  <si>
    <t>240176190</t>
  </si>
  <si>
    <t>240176211</t>
  </si>
  <si>
    <t xml:space="preserve">Nominal Amount </t>
  </si>
  <si>
    <t>Information on Interest</t>
  </si>
  <si>
    <t>Fixed/Floating</t>
  </si>
  <si>
    <t>floating</t>
  </si>
  <si>
    <t>Day count convention</t>
  </si>
  <si>
    <t>Actual/365</t>
  </si>
  <si>
    <t>Spread / Margin</t>
  </si>
  <si>
    <t>Index rate (Compounded Daily SONIA)</t>
  </si>
  <si>
    <t>Current Coupon</t>
  </si>
  <si>
    <t>Information regarding the notes II</t>
  </si>
  <si>
    <t>Interest Period</t>
  </si>
  <si>
    <t>25/05/2023 until 26/06/2023</t>
  </si>
  <si>
    <t>Index rate</t>
  </si>
  <si>
    <t>Compounded Daily SONIA</t>
  </si>
  <si>
    <t>Base interest rate</t>
  </si>
  <si>
    <t>Interest Payments</t>
  </si>
  <si>
    <t>Interest amount of the Monthly Period</t>
  </si>
  <si>
    <t>Interest paid</t>
  </si>
  <si>
    <t>Swap Payments / (Receipts)</t>
  </si>
  <si>
    <t>Swap Payments / (Receipts) for the Monthly Period</t>
  </si>
  <si>
    <t>Unpaid Interest</t>
  </si>
  <si>
    <t>Unpaid Interest of the Monthly Period</t>
  </si>
  <si>
    <t>Cumulative unpaid Interest</t>
  </si>
  <si>
    <t>Notes Balance</t>
  </si>
  <si>
    <t>Maximum Issuance Amount</t>
  </si>
  <si>
    <t>Notes balance as of the November 2022 Further Issue Date</t>
  </si>
  <si>
    <t>Notes balance as of the beginning of the Monthly Period</t>
  </si>
  <si>
    <t>Additional issue amount</t>
  </si>
  <si>
    <t>Redemption amount due to amortising series</t>
  </si>
  <si>
    <t>Term take out / redemption</t>
  </si>
  <si>
    <t>Notes Balance as of the end of the Monthly Period</t>
  </si>
  <si>
    <t>Payments to Investors per Series</t>
  </si>
  <si>
    <t>Interest per Series</t>
  </si>
  <si>
    <t>Principal repayment per Series</t>
  </si>
  <si>
    <t>Notes</t>
  </si>
  <si>
    <t>Number of Notes as of the beginning of the Monthly Period</t>
  </si>
  <si>
    <t>Increase of outstanding notes</t>
  </si>
  <si>
    <t>Reduction of outstanding notes from term take out</t>
  </si>
  <si>
    <t>Number of Notes as of the end of the Monthly Period</t>
  </si>
  <si>
    <t>Face value per note</t>
  </si>
  <si>
    <t>Balance per note</t>
  </si>
  <si>
    <t>Notes Factor</t>
  </si>
  <si>
    <t>Overcollateralisation Amount</t>
  </si>
  <si>
    <t>Total Class A Notes</t>
  </si>
  <si>
    <t>Total Class B Notes</t>
  </si>
  <si>
    <t xml:space="preserve">  Initial Overcollateralisation Amount</t>
  </si>
  <si>
    <t xml:space="preserve">  Initial Overcollateralisation Percentage</t>
  </si>
  <si>
    <t xml:space="preserve">  Current Overcollateralisation Amount</t>
  </si>
  <si>
    <t xml:space="preserve">  Current Overcollateralisation Percentage</t>
  </si>
  <si>
    <t xml:space="preserve">  Targeted Overcollateralisation Percentage (revolving / amortising period)</t>
  </si>
  <si>
    <t>30.4% / 33.4%</t>
  </si>
  <si>
    <t>20.8% / 23.8%</t>
  </si>
  <si>
    <t>Subordinated Loan</t>
  </si>
  <si>
    <t>Subordinated Loan  Balance</t>
  </si>
  <si>
    <t>Subordinated Loan Accrued Interest balance</t>
  </si>
  <si>
    <t>Subordinated Loan Accrued Interest compensation balance</t>
  </si>
  <si>
    <t>Subordinated Loan Capital + Accrued Interest + Compensation</t>
  </si>
  <si>
    <t>Balance as of the November 2022 Further Issue Date</t>
  </si>
  <si>
    <t xml:space="preserve"> Balance as of the beginning of the Monthly Period</t>
  </si>
  <si>
    <t xml:space="preserve">  Accrued Interest at end of Monthly Period</t>
  </si>
  <si>
    <t xml:space="preserve">  Interest paid in the Monthly Period</t>
  </si>
  <si>
    <t xml:space="preserve">  Redemption</t>
  </si>
  <si>
    <t xml:space="preserve">  Increase due to tap up</t>
  </si>
  <si>
    <t>Balance as of the end of the Monthly Period</t>
  </si>
  <si>
    <t>Credit Enhancement at Additional Cut-Off Date falling in October 2022</t>
  </si>
  <si>
    <t>Credit Enhancement Value</t>
  </si>
  <si>
    <r>
      <rPr>
        <sz val="9"/>
        <color rgb="FF000000"/>
        <rFont val="Arial"/>
        <family val="2"/>
      </rPr>
      <t xml:space="preserve">  </t>
    </r>
    <r>
      <rPr>
        <sz val="9"/>
        <color rgb="FF000000"/>
        <rFont val="Arial"/>
        <family val="2"/>
      </rPr>
      <t>Class B Notes</t>
    </r>
  </si>
  <si>
    <t xml:space="preserve">  Subordinated Loan</t>
  </si>
  <si>
    <t xml:space="preserve">  Overcollateralisation Amount</t>
  </si>
  <si>
    <t xml:space="preserve">  Cash Collateral Account</t>
  </si>
  <si>
    <t>Credit Enhancement as of the Monthly Period</t>
  </si>
  <si>
    <t>Subordinated Loan Balance</t>
  </si>
  <si>
    <t>Opening Overcollateralisation Amount for the Monthly Period</t>
  </si>
  <si>
    <t> Increase in Overcollateralisation Amount from Additional Receivables in the Monthly Period </t>
  </si>
  <si>
    <t>The excess of the Class A Available Redemption Collections less Subloan Accrued Interest Repaid from the Waterfall relating to the Monthly Period, over the reduction in the Aggregate Discounted Receivables Balance during the Monthly Period plus utilisation of Overcollateralisation Amount in the Monthly Period</t>
  </si>
  <si>
    <t>Subloan Accrued Interest Repaid from the Waterfall relating to prior periods</t>
  </si>
  <si>
    <t>Closing Overcollateralisation Amount</t>
  </si>
  <si>
    <t>Total Credit for Class A Notes</t>
  </si>
  <si>
    <t>Total Credit for Class B Notes</t>
  </si>
  <si>
    <t>Aggregate Discounted Receivables Balance at end of the Monthly Period</t>
  </si>
  <si>
    <t>Aggregate Discounted Receivables Balance Increase Amount</t>
  </si>
  <si>
    <t>Increase Amount</t>
  </si>
  <si>
    <t>Class A Aggregate Discounted Receivables Balance Increase Amount</t>
  </si>
  <si>
    <t>Class B Aggregate Discounted Receivables Balance Increase Amount</t>
  </si>
  <si>
    <t>Cash Collateral Account</t>
  </si>
  <si>
    <t>Cash Collateral Account (CCA)</t>
  </si>
  <si>
    <t>in GBP</t>
  </si>
  <si>
    <t>Cash Collateral Account at Additional Cut-Off Date falling in October 2022</t>
  </si>
  <si>
    <t>Thereof General Cash Reserve</t>
  </si>
  <si>
    <t>Thereof Interest Compensation Ledger</t>
  </si>
  <si>
    <t>Thereof Retained Profit Ledger</t>
  </si>
  <si>
    <t>Targeted balance</t>
  </si>
  <si>
    <t>Balance as of the beginning of the period</t>
  </si>
  <si>
    <t>Payments</t>
  </si>
  <si>
    <t>General payment from Cash Collateral Account</t>
  </si>
  <si>
    <t>General payment to Cash Collateral Account</t>
  </si>
  <si>
    <t>Interest payment to Cash Collateral Account</t>
  </si>
  <si>
    <t>Payment from Interest Compensation Ledger</t>
  </si>
  <si>
    <t>Payment to Interest Compensation Ledger</t>
  </si>
  <si>
    <t>Payment from Cash Collateral Account due to tap-up / TTO</t>
  </si>
  <si>
    <t>Payment to Cash Collateral Account due to tap-up / TTO</t>
  </si>
  <si>
    <t>Payment from Retained Profit Ledger</t>
  </si>
  <si>
    <t>Payment to Retained Profit Ledger</t>
  </si>
  <si>
    <t>General cash reserve in percent of total current note balance</t>
  </si>
  <si>
    <t>Minimum Specified General Cash Collateral Account Balance as a percentage of Nominal Amount of Notes</t>
  </si>
  <si>
    <t>Accrued Interest</t>
  </si>
  <si>
    <t>Swap fixing / Order of Priority</t>
  </si>
  <si>
    <t>Amortising interest rate swap </t>
  </si>
  <si>
    <t>Class A</t>
  </si>
  <si>
    <t>Class B</t>
  </si>
  <si>
    <t>Underlying principal for reporting period</t>
  </si>
  <si>
    <t>Paying leg</t>
  </si>
  <si>
    <t>Fixed interest rate</t>
  </si>
  <si>
    <t>Receiving leg</t>
  </si>
  <si>
    <t>Floating interest rate</t>
  </si>
  <si>
    <t>Net swap payments / (receipts)</t>
  </si>
  <si>
    <t>Available Distribution Amount Calculation</t>
  </si>
  <si>
    <t>Payment to Order of Priority Position</t>
  </si>
  <si>
    <t>Remaining amount</t>
  </si>
  <si>
    <t>(a) interest accrued on the Accumulation Account and the Distribution Account</t>
  </si>
  <si>
    <t>(b) amounts received as Collections received or collected by the Servicer, inclusive, for avoidance of doubt, the Monthly Collateral Part 1 and Monthly Collateral Part 2 (after any relevant netting)</t>
  </si>
  <si>
    <t>(c) payments from the Cash Collateral Account as provided for in clause 19.3 and clause 19.13 of the Trust Agreement</t>
  </si>
  <si>
    <t>(d) (i) Net Swap Receipts under the Swap Agreements, (ii) where a Swap Agreement has been terminated and any Swap Termination Payments due by the Issuer to the departing Swap Counterparty have been paid (after returning any Excess Swap Collateral to the Swap Counterparty) and no replacement Swap Counterparty has been found, an amount equal to the lesser of (A) the balance standing to the credit of the Counterparty Downgrade Collateral Account and (B) the Net Swap Receipts that would have been due from the relevant Swap Counterparty on such date assuming that there had been no termination of such Swap Agreement</t>
  </si>
  <si>
    <t>(e) the Buffer Release Amount to be paid to VWFS, provided that no Credit Enhancement Increase Condition is in effect</t>
  </si>
  <si>
    <t>(f) the amounts standing to the credit of the Accumulation Account after the preceding Payment Date</t>
  </si>
  <si>
    <t>(g) any amounts provided for or converted into another currency which are not used and reconverted (if applicable) in accordance with clause 20.5 (Order of Priority) of the Trust Agreement</t>
  </si>
  <si>
    <t>(h) the Interest Compensation Order of Priority Amount</t>
  </si>
  <si>
    <t>(i) the Interest Compensation Amount</t>
  </si>
  <si>
    <t>(j) having calculated the amounts from (a) to (i) above, any positive differential on such Payment Date between the Interest Compensation Amount and the Interest Compensation Order of Priority Amount to be characterised as Buffer Top-Up Amount</t>
  </si>
  <si>
    <t>Order of Priority</t>
  </si>
  <si>
    <t>Available Distribution Amount</t>
  </si>
  <si>
    <t>(a) amounts due and payable in respect of taxes (if any) by the Issuer</t>
  </si>
  <si>
    <t>(b) amounts (excluding any payments under the Trustee Claim) due and payable by the Issuer</t>
  </si>
  <si>
    <t>(c) to the Servicer, the Servicer Fee</t>
  </si>
  <si>
    <t>(d) of equal rank amounts due and payable and allocated to the Issuer: (i) to the directors of the Issuer; (ii) to the Corporate Services Provider under the Corporate Services Agreement; (iii) to each Agent under the Agency Agreement; (iv) to the Account Bank and Cash Administrator under the Account Agreement; (v) to the Rating Agencies the fees for the monitoring of the Issue; (vi) to the Managers under the Note Purchase Agreement; (vii) to the Custodian under the Custody Agreement; (viii) to the Data Protection Trustee under the Data Protection Trust Agreement; (ix) to the Issuer in respect of other administration costs and expenses of the Issuer, including, without limitation, any costs relating to the listing of the Notes, any auditors fees, any tax filing fees and any annual return or exempt company status fees; and (x) to the Issuer the Retained Profit Amount to be credited to the Retained Profit Ledger;</t>
  </si>
  <si>
    <t>(e) amounts due and payable by the Issuer to the Swap Counterparties in respect of any Net Swap Payments or any Swap Termination Payments under a Swap Agreement</t>
  </si>
  <si>
    <t>(f) amounts due and payable in respect of (a) interest accrued on the Class A Notes during the immediately preceding Interest Period plus (b) Interest Shortfalls (if any) pari passu and rateably as to each other on all Class A Notes</t>
  </si>
  <si>
    <t>(g) amounts due and payable in respect of (a) interest accrued on the Class B Notes during the immediately preceding Interest Period plus (b) Interest Shortfalls (if any) pari passu and rateably as to each other on all Class B Notes</t>
  </si>
  <si>
    <t>(h) to the Cash Collateral Account, until the General Cash Collateral Amount is equal to the Specified General Cash Collateral Account Balance</t>
  </si>
  <si>
    <t>(i) (a) the Class A Amortisation Amount to each Amortising Series of Class A Notes and (b) an amount no less than zero equal to the Class A Accumulation Amount</t>
  </si>
  <si>
    <t>(j) (a) the Class B Amortisation Amount to each Amortising Series of Class B Notes and (b) an amount no less than zero equal to the Class B Accumulation Amount</t>
  </si>
  <si>
    <t>(k) payment, pro rata and pari passu, of amounts due and payable to a Swap Counterparty under any Swap Agreement other than payments made under item fifth above</t>
  </si>
  <si>
    <t>(l) amounts due and payable in respect of (a) interest accrued during the immediately preceding Interest Period plus (b) Interest Shortfalls (if any), in each case, on the Subordinated Loan</t>
  </si>
  <si>
    <t>(m) to the Subordinated Lender, to repay the outstanding principal amount of the Subordinated Loan</t>
  </si>
  <si>
    <t>(n) to VWFS by way of a final success fee</t>
  </si>
  <si>
    <t>Distribution of Cash Collateral Account Surplus</t>
  </si>
  <si>
    <t>(a) to the Subordinated Lender, amounts payable in respect of accrued and unpaid interest on the Subordinated Loan</t>
  </si>
  <si>
    <t>(b) to the Subordinated Lender an amount necessary to reduce the outstanding principal amount of the Subordinated Loan</t>
  </si>
  <si>
    <t>(c) to pay all remaining excess to VWFS by way of a final success fee</t>
  </si>
  <si>
    <t>Retention of net economic interest</t>
  </si>
  <si>
    <t>Retention amount at Additional Cut-Off Date falling in October 2022</t>
  </si>
  <si>
    <t>Type of asset</t>
  </si>
  <si>
    <t>Nominal Amount</t>
  </si>
  <si>
    <t>Percentage of Total Nominal Amount</t>
  </si>
  <si>
    <t xml:space="preserve">  Portfolio sold to SPV</t>
  </si>
  <si>
    <t>417,283</t>
  </si>
  <si>
    <t xml:space="preserve">  Retention of VWFS</t>
  </si>
  <si>
    <t>21,807</t>
  </si>
  <si>
    <t>439,090</t>
  </si>
  <si>
    <t>Retention amounts</t>
  </si>
  <si>
    <t>Percentage of Securitized Nominal Amount</t>
  </si>
  <si>
    <t xml:space="preserve">  Minimum retention</t>
  </si>
  <si>
    <t xml:space="preserve">  Actual retention</t>
  </si>
  <si>
    <t xml:space="preserve"> Retention amount at the end of Monthly Period</t>
  </si>
  <si>
    <t>426,386</t>
  </si>
  <si>
    <t>22,778</t>
  </si>
  <si>
    <t>449,164</t>
  </si>
  <si>
    <t>In its capacity as originator and original lender, Volkswagen Financial Services UK Ltd complies with the retention requirements of a material net economic interest in accordance with Article 6 (3) (c) EU Securitisation Regulation and Article 6 (3) (c) of UK Securitisation Regulation and in each case the corresponding delegated regulation 625/2014.</t>
  </si>
  <si>
    <t>By adhering to option c) of the directive, Volkswagen Financial Services UK Limited will keep the exposures designated for retention on its balance sheet on an ongoing basis.</t>
  </si>
  <si>
    <t>The latest end of month level of retention will be published on a monthly basis within the investor report.</t>
  </si>
  <si>
    <t>At 20% CPR (with clean up call option)</t>
  </si>
  <si>
    <t>Actual balance</t>
  </si>
  <si>
    <t>Forecasted balance</t>
  </si>
  <si>
    <t>11/2022</t>
  </si>
  <si>
    <t>12/2022</t>
  </si>
  <si>
    <t>01/2023</t>
  </si>
  <si>
    <t>02/2023</t>
  </si>
  <si>
    <t>03/2023</t>
  </si>
  <si>
    <t>04/2023</t>
  </si>
  <si>
    <t>05/2023</t>
  </si>
  <si>
    <t>06/2023</t>
  </si>
  <si>
    <t>07/2023</t>
  </si>
  <si>
    <t>08/2023</t>
  </si>
  <si>
    <t>09/2023</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</si>
  <si>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</si>
  <si>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</si>
  <si>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</si>
  <si>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</si>
  <si>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</si>
  <si>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</si>
  <si>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</si>
  <si>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</si>
  <si>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</si>
  <si>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</si>
  <si>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</si>
  <si>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</si>
  <si>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</si>
  <si>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</si>
  <si>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</si>
  <si>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</si>
  <si>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</si>
  <si>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</si>
  <si>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</si>
  <si>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</si>
  <si>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</si>
  <si>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</si>
  <si>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</si>
  <si>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</si>
  <si>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</si>
  <si>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</si>
  <si>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</si>
  <si>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</si>
  <si>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</si>
  <si>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</si>
  <si>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</si>
  <si>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</si>
  <si>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</si>
  <si>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</si>
  <si>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</si>
  <si>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</si>
  <si>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</si>
  <si>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</si>
  <si>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</si>
  <si>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Reporting Period</t>
  </si>
  <si>
    <t>Scheduled Principal</t>
  </si>
  <si>
    <t>Scheduled Interest</t>
  </si>
  <si>
    <t>Receivable</t>
  </si>
  <si>
    <t>Aggregate Discounted Receivables Balance reduction</t>
  </si>
  <si>
    <t>06.2023</t>
  </si>
  <si>
    <t>07.2023</t>
  </si>
  <si>
    <t>08.2023</t>
  </si>
  <si>
    <t>09.2023</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</si>
  <si>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</si>
  <si>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</si>
  <si>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</si>
  <si>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</si>
  <si>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</si>
  <si>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</si>
  <si>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</si>
  <si>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</si>
  <si>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</si>
  <si>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</si>
  <si>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</si>
  <si>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</si>
  <si>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</si>
  <si>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</si>
  <si>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</si>
  <si>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</si>
  <si>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</si>
  <si>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</si>
  <si>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</si>
  <si>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</si>
  <si>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</si>
  <si>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</si>
  <si>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</si>
  <si>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</si>
  <si>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</si>
  <si>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</si>
  <si>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</si>
  <si>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</si>
  <si>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</si>
  <si>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</si>
  <si>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</si>
  <si>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</si>
  <si>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</si>
  <si>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</si>
  <si>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</si>
  <si>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</si>
  <si>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</si>
  <si>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</si>
  <si>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</si>
  <si>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</si>
  <si>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</si>
  <si>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</si>
  <si>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</si>
  <si>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</si>
  <si>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</si>
  <si>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</si>
  <si>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</si>
  <si>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</si>
  <si>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</si>
  <si>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</si>
  <si>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</si>
  <si>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</si>
  <si>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02.2028</t>
  </si>
  <si>
    <t>03.2028</t>
  </si>
  <si>
    <t>04.2028</t>
  </si>
  <si>
    <t>05.2028</t>
  </si>
  <si>
    <t>Overview of Outstanding Contracts</t>
  </si>
  <si>
    <t>Development of outstanding pool during the Monthly Period</t>
  </si>
  <si>
    <t>Outstanding Nominal Amount</t>
  </si>
  <si>
    <t>Aggregate Discounted Receivables Balance for the Previous Monthly Period before purchase of Additional Receivables</t>
  </si>
  <si>
    <t>Aggregate Discounted Receivables Balance of Additional Receivables added in the Previous Monthly Period</t>
  </si>
  <si>
    <t>Aggregate Discounted Receivables Balance for the Previous Monthly Period after purchase of Additional Receivables</t>
  </si>
  <si>
    <t>Principal Collections in the Monthly Period / Defaulted Receivables &amp; other Ineligible Receivables</t>
  </si>
  <si>
    <t>Aggregate Discounted Receivables Balance at the end of the Monthly Period before purchase of Additional Receivables</t>
  </si>
  <si>
    <t>Additional Receivables at this Cut-Off Date (where Funding remains constant)</t>
  </si>
  <si>
    <t>Additional Receivables at this Cut-Off Date (where Funding increases)</t>
  </si>
  <si>
    <t>Aggregate Discounted Receivables Balance at this Cut-Off Date</t>
  </si>
  <si>
    <t>Collections by status</t>
  </si>
  <si>
    <t>Collections</t>
  </si>
  <si>
    <t>Current</t>
  </si>
  <si>
    <t>Delinquent</t>
  </si>
  <si>
    <t>Defaulted</t>
  </si>
  <si>
    <t>End of term</t>
  </si>
  <si>
    <t>Early settlement</t>
  </si>
  <si>
    <t>Write-off</t>
  </si>
  <si>
    <t>Non-Conforming / Repurchased</t>
  </si>
  <si>
    <t>Type of Contract</t>
  </si>
  <si>
    <t>Customer Type</t>
  </si>
  <si>
    <t>Hire Purchase</t>
  </si>
  <si>
    <t>PCP</t>
  </si>
  <si>
    <t>LP</t>
  </si>
  <si>
    <t>New</t>
  </si>
  <si>
    <t>Used</t>
  </si>
  <si>
    <t>Retail</t>
  </si>
  <si>
    <t>Corporate</t>
  </si>
  <si>
    <t>Contract status development I</t>
  </si>
  <si>
    <r>
      <rPr>
        <b/>
        <sz val="9"/>
        <color rgb="FFFFFFFF"/>
        <rFont val="Arial"/>
        <family val="2"/>
      </rPr>
      <t xml:space="preserve">Number of 
</t>
    </r>
    <r>
      <rPr>
        <b/>
        <sz val="9"/>
        <color rgb="FFFFFFFF"/>
        <rFont val="Arial"/>
        <family val="2"/>
      </rPr>
      <t>Contracts</t>
    </r>
  </si>
  <si>
    <t>Total portfolio as of current period</t>
  </si>
  <si>
    <t>Contract status development II</t>
  </si>
  <si>
    <t>Top/Tap-Up contracts</t>
  </si>
  <si>
    <t>Contract status development III</t>
  </si>
  <si>
    <t>Contract status as of the end of the current period</t>
  </si>
  <si>
    <t>Contract status as of the beginning of the period</t>
  </si>
  <si>
    <t>Top/Tap-Up Contracts</t>
  </si>
  <si>
    <t>Delinquencies &amp; Defaults I</t>
  </si>
  <si>
    <t>Delinquent Receivables</t>
  </si>
  <si>
    <t>Days In Arrears</t>
  </si>
  <si>
    <t>Percentage of Contracts</t>
  </si>
  <si>
    <t>Percentage of Aggregate Discounted Receivables Balance</t>
  </si>
  <si>
    <t>Value of Arrears</t>
  </si>
  <si>
    <t>&gt; 30 &lt;= 60</t>
  </si>
  <si>
    <t>&gt; 60 &lt;= 90</t>
  </si>
  <si>
    <t>&gt; 90 &lt;= 120</t>
  </si>
  <si>
    <t>&gt; 120 &lt;= 150</t>
  </si>
  <si>
    <t>&gt; 150 &lt;= 180</t>
  </si>
  <si>
    <t>&gt; 180</t>
  </si>
  <si>
    <t>End of Term &amp; Early Settlements</t>
  </si>
  <si>
    <t>NB: The table below is not included in the delinquencies graph above. This information is included in the graphs on the 'Delinquencies &amp; Defaults II' page of the Investor Report.</t>
  </si>
  <si>
    <t>Days in Arrears</t>
  </si>
  <si>
    <t>Not Delinquent</t>
  </si>
  <si>
    <t>Defaulted Receivables</t>
  </si>
  <si>
    <t>NB: This is a memo table only. The defaulted contracts are not included in any of the graphs as they do not form part of the Aggregate Discounted Receivables Balance.</t>
  </si>
  <si>
    <t>Asset In Stock</t>
  </si>
  <si>
    <t>Delinquencies &amp; Defaults II</t>
  </si>
  <si>
    <t>Delinquent Receivables, End of Term &amp; Early Settlements</t>
  </si>
  <si>
    <t>NB: From April 2019 the data excludes Voluntary Terminations and PCP Handbacks. These contracts are now repurchased from the transaction on a monthly basis.</t>
  </si>
  <si>
    <r>
      <t xml:space="preserve">
</t>
    </r>
    <r>
      <rPr>
        <b/>
        <sz val="12"/>
        <color rgb="FF000000"/>
        <rFont val="Arial"/>
        <family val="2"/>
      </rPr>
      <t>Defaulted Receivables &amp; Recoveries</t>
    </r>
  </si>
  <si>
    <t>Outstanding Nominal Amount at Date of Default</t>
  </si>
  <si>
    <t>Outstanding Discounted Receivables Balance at Date of Default</t>
  </si>
  <si>
    <t>Total recoveries</t>
  </si>
  <si>
    <t>Total Written-Off Purchased Receivables (Nominal)</t>
  </si>
  <si>
    <t>Total Written-Off Purchased Receivables (Discounted)</t>
  </si>
  <si>
    <t>Outstanding Nominal Amount at end of Monthly Period</t>
  </si>
  <si>
    <t>Outstanding Discounted Receivables Balance at end of Monthly Period</t>
  </si>
  <si>
    <t>Total Hire Purchase</t>
  </si>
  <si>
    <t>Total PCP</t>
  </si>
  <si>
    <t>Charged-Off Amounts</t>
  </si>
  <si>
    <t>Charged-Off Receivables</t>
  </si>
  <si>
    <t>Charged-Off Amount net of recoveries</t>
  </si>
  <si>
    <t>28/02/2023</t>
  </si>
  <si>
    <t>0.01415%</t>
  </si>
  <si>
    <t>31/01/2023</t>
  </si>
  <si>
    <t>0.00778%</t>
  </si>
  <si>
    <t>31/12/2022</t>
  </si>
  <si>
    <t>0.00763%</t>
  </si>
  <si>
    <t>30/11/2022</t>
  </si>
  <si>
    <t>0.00346%</t>
  </si>
  <si>
    <t>0.00542%</t>
  </si>
  <si>
    <t>30/09/2022</t>
  </si>
  <si>
    <t>0.01270%</t>
  </si>
  <si>
    <t>31/08/2022</t>
  </si>
  <si>
    <t>0.01368%</t>
  </si>
  <si>
    <t>31/07/2022</t>
  </si>
  <si>
    <t>-0.00171%</t>
  </si>
  <si>
    <t>30/06/2022</t>
  </si>
  <si>
    <t>0.00314%</t>
  </si>
  <si>
    <t>Cumulative</t>
  </si>
  <si>
    <t>31/05/2022</t>
  </si>
  <si>
    <t>30/04/2022</t>
  </si>
  <si>
    <t>31/03/2022</t>
  </si>
  <si>
    <t>28/02/2022</t>
  </si>
  <si>
    <t>31/01/2022</t>
  </si>
  <si>
    <t>31/12/2021</t>
  </si>
  <si>
    <t>30/11/2021</t>
  </si>
  <si>
    <t>31/10/2021</t>
  </si>
  <si>
    <t>30/09/2021</t>
  </si>
  <si>
    <t>31/08/2021</t>
  </si>
  <si>
    <t>31/07/2021</t>
  </si>
  <si>
    <t>30/06/2021</t>
  </si>
  <si>
    <t>31/05/2021</t>
  </si>
  <si>
    <t>30/04/2021</t>
  </si>
  <si>
    <t>31/03/2021</t>
  </si>
  <si>
    <t>28/02/2021</t>
  </si>
  <si>
    <t>31/01/2021</t>
  </si>
  <si>
    <t>31/12/2020</t>
  </si>
  <si>
    <t>30/11/2020</t>
  </si>
  <si>
    <t>31/10/2020</t>
  </si>
  <si>
    <t>30/09/2020</t>
  </si>
  <si>
    <t>31/08/2020</t>
  </si>
  <si>
    <t>31/07/2020</t>
  </si>
  <si>
    <t>30/06/2020</t>
  </si>
  <si>
    <t>31/05/2020</t>
  </si>
  <si>
    <t>30/04/2020</t>
  </si>
  <si>
    <t>31/03/2020</t>
  </si>
  <si>
    <t>29/02/2020</t>
  </si>
  <si>
    <t>31/01/2020</t>
  </si>
  <si>
    <t>31/12/2019</t>
  </si>
  <si>
    <t>30/11/2019</t>
  </si>
  <si>
    <t>31/10/2019</t>
  </si>
  <si>
    <t>30/09/2019</t>
  </si>
  <si>
    <t>31/08/2019</t>
  </si>
  <si>
    <t>31/07/2019</t>
  </si>
  <si>
    <t>30/06/2019</t>
  </si>
  <si>
    <t>31/05/2019</t>
  </si>
  <si>
    <t>30/04/2019</t>
  </si>
  <si>
    <t>31/03/2019</t>
  </si>
  <si>
    <t>28/02/2019</t>
  </si>
  <si>
    <t>31/01/2019</t>
  </si>
  <si>
    <t>31/12/2018</t>
  </si>
  <si>
    <t>30/11/2018</t>
  </si>
  <si>
    <t>31/10/2018</t>
  </si>
  <si>
    <t>30/09/2018</t>
  </si>
  <si>
    <t>31/08/2018</t>
  </si>
  <si>
    <t>31/07/2018</t>
  </si>
  <si>
    <t>30/06/2018</t>
  </si>
  <si>
    <t>31/05/2018</t>
  </si>
  <si>
    <t>30/04/2018</t>
  </si>
  <si>
    <t>31/03/2018</t>
  </si>
  <si>
    <t>28/02/2018</t>
  </si>
  <si>
    <t>31/01/2018</t>
  </si>
  <si>
    <t>31/12/2017</t>
  </si>
  <si>
    <t>30/11/2017</t>
  </si>
  <si>
    <t>31/10/2017</t>
  </si>
  <si>
    <t>30/09/2017</t>
  </si>
  <si>
    <t>31/08/2017</t>
  </si>
  <si>
    <t>31/07/2017</t>
  </si>
  <si>
    <t>30/06/2017</t>
  </si>
  <si>
    <t>31/05/2017</t>
  </si>
  <si>
    <t>30/04/2017</t>
  </si>
  <si>
    <t>31/03/2017</t>
  </si>
  <si>
    <t>28/02/2017</t>
  </si>
  <si>
    <t>31/01/2017</t>
  </si>
  <si>
    <t>31/12/2016</t>
  </si>
  <si>
    <t>30/11/2016</t>
  </si>
  <si>
    <t>31/10/2016</t>
  </si>
  <si>
    <t>30/09/2016</t>
  </si>
  <si>
    <t>31/08/2016</t>
  </si>
  <si>
    <t>31/07/2016</t>
  </si>
  <si>
    <t>30/06/2016</t>
  </si>
  <si>
    <t>31/05/2016</t>
  </si>
  <si>
    <t>30/04/2016</t>
  </si>
  <si>
    <t>31/03/2016</t>
  </si>
  <si>
    <t>29/02/2016</t>
  </si>
  <si>
    <t>31/01/2016</t>
  </si>
  <si>
    <t>31/12/2015</t>
  </si>
  <si>
    <t>30/11/2015</t>
  </si>
  <si>
    <t>31/10/2015</t>
  </si>
  <si>
    <t>30/09/2015</t>
  </si>
  <si>
    <t>31/08/2015</t>
  </si>
  <si>
    <t>31/07/2015</t>
  </si>
  <si>
    <t>30/06/2015</t>
  </si>
  <si>
    <t>31/05/2015</t>
  </si>
  <si>
    <t>30/04/2015</t>
  </si>
  <si>
    <t>31/03/2015</t>
  </si>
  <si>
    <t>28/02/2015</t>
  </si>
  <si>
    <t>31/01/2015</t>
  </si>
  <si>
    <t>31/12/2014</t>
  </si>
  <si>
    <t>30/11/2014</t>
  </si>
  <si>
    <t>31/10/2014</t>
  </si>
  <si>
    <t>30/09/2014</t>
  </si>
  <si>
    <t>31/08/2014</t>
  </si>
  <si>
    <t>31/07/2014</t>
  </si>
  <si>
    <t>30/06/2014</t>
  </si>
  <si>
    <t>31/05/2014</t>
  </si>
  <si>
    <t>30/04/2014</t>
  </si>
  <si>
    <t>31/03/2014</t>
  </si>
  <si>
    <t>28/02/2014</t>
  </si>
  <si>
    <t>31/01/2014</t>
  </si>
  <si>
    <t>31/12/2013</t>
  </si>
  <si>
    <t>30/11/2013</t>
  </si>
  <si>
    <t>31/10/2013</t>
  </si>
  <si>
    <t>Cumulative Total</t>
  </si>
  <si>
    <t>Discounted Receivables Balance as of previous Monthly Period</t>
  </si>
  <si>
    <t>Periodic CPR</t>
  </si>
  <si>
    <t>Annualised CPR</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</si>
  <si>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</si>
  <si>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Pool Data I</t>
  </si>
  <si>
    <t>Total Portfolio</t>
  </si>
  <si>
    <t>Distribution by Payment Type</t>
  </si>
  <si>
    <t>Direct Debit</t>
  </si>
  <si>
    <t>Others</t>
  </si>
  <si>
    <t>Distribution by Contract Concentration</t>
  </si>
  <si>
    <t>2 - 10</t>
  </si>
  <si>
    <t>11 - 20</t>
  </si>
  <si>
    <t>21 - 50</t>
  </si>
  <si>
    <t>&gt;50</t>
  </si>
  <si>
    <t>Distribution by Largest Obligor</t>
  </si>
  <si>
    <t>Maximum Discounted Receivables Balance per Obligor</t>
  </si>
  <si>
    <t>Pool Data II</t>
  </si>
  <si>
    <t>Distribution by Discounted Receivables Balance</t>
  </si>
  <si>
    <t>0 - 5,000</t>
  </si>
  <si>
    <t>5,001 - 10,000</t>
  </si>
  <si>
    <t>10,001 - 15,000</t>
  </si>
  <si>
    <t>15,001 - 20,000</t>
  </si>
  <si>
    <t>20,001 - 25,000</t>
  </si>
  <si>
    <t>25,001 - 30000</t>
  </si>
  <si>
    <t>&gt; 30,000</t>
  </si>
  <si>
    <t>Statistics</t>
  </si>
  <si>
    <t>Minimum Discounted Receivables Balance</t>
  </si>
  <si>
    <t>Maximum Discounted Receivables Balance</t>
  </si>
  <si>
    <t>Average Discounted Receivables Balance</t>
  </si>
  <si>
    <t>Distribution by Original Balance</t>
  </si>
  <si>
    <t>25,001 - 30,000</t>
  </si>
  <si>
    <t>Minimum Original Balance</t>
  </si>
  <si>
    <t>Maximum Original Balance</t>
  </si>
  <si>
    <t>Average Original Balance</t>
  </si>
  <si>
    <t>Distribution by Outstanding Nominal Balance</t>
  </si>
  <si>
    <t>Minimum Outstanding Nominal Balance</t>
  </si>
  <si>
    <t>Maximum Outstanding Nominal Balance</t>
  </si>
  <si>
    <t>Average Outstanding Nominal Balance</t>
  </si>
  <si>
    <t>Pool Data III</t>
  </si>
  <si>
    <t>Distribution by Remaining Term (Months)</t>
  </si>
  <si>
    <t>01 - 12</t>
  </si>
  <si>
    <t>13 - 24</t>
  </si>
  <si>
    <t>25 - 36</t>
  </si>
  <si>
    <t>37 - 48</t>
  </si>
  <si>
    <t>49 - 60</t>
  </si>
  <si>
    <t>61 - 72</t>
  </si>
  <si>
    <t>&gt;72</t>
  </si>
  <si>
    <t>Minimum Remaining Term (Months)</t>
  </si>
  <si>
    <t>Maximum Remaining Term (Months)</t>
  </si>
  <si>
    <t>Weighted Average Remaining Term (Months)</t>
  </si>
  <si>
    <t>Distribution by Original Term (Months)</t>
  </si>
  <si>
    <t>Minimum Original Term (Months)</t>
  </si>
  <si>
    <t>Maximum Original Term (Months)</t>
  </si>
  <si>
    <t>Weighted Average Original Term (Months)</t>
  </si>
  <si>
    <t>Distribution by Seasoning (Months)</t>
  </si>
  <si>
    <t>Minimum Seasoning (Months)</t>
  </si>
  <si>
    <t>Maximum Seasoning (Months)</t>
  </si>
  <si>
    <t>Weighted Average Seasoning (Months)</t>
  </si>
  <si>
    <t>Pool Data IV</t>
  </si>
  <si>
    <t>Distribution by Brand</t>
  </si>
  <si>
    <t>Audi</t>
  </si>
  <si>
    <t>Bentley</t>
  </si>
  <si>
    <t>Cupra</t>
  </si>
  <si>
    <t>Lamborghini</t>
  </si>
  <si>
    <t>Other brands</t>
  </si>
  <si>
    <t>Porsche</t>
  </si>
  <si>
    <t>Seat</t>
  </si>
  <si>
    <t>Skoda</t>
  </si>
  <si>
    <t>Volkswagen</t>
  </si>
  <si>
    <t>Distribution by geographic distribution</t>
  </si>
  <si>
    <t>East (England)</t>
  </si>
  <si>
    <t>East Midlands (England)</t>
  </si>
  <si>
    <t>London</t>
  </si>
  <si>
    <t>North East (England)</t>
  </si>
  <si>
    <t>North West (England)</t>
  </si>
  <si>
    <t>Northern Ireland</t>
  </si>
  <si>
    <t>Not Available</t>
  </si>
  <si>
    <t>Scotland</t>
  </si>
  <si>
    <t>South East (England)</t>
  </si>
  <si>
    <t>South West (England)</t>
  </si>
  <si>
    <t>Wales</t>
  </si>
  <si>
    <t>West Midlands (England)</t>
  </si>
  <si>
    <t>Yorkshire and The Humber</t>
  </si>
  <si>
    <t>Distribution of Balloon Payments by Remaining Term</t>
  </si>
  <si>
    <t>&lt; 6</t>
  </si>
  <si>
    <t>6 - 10</t>
  </si>
  <si>
    <t>11 - 15</t>
  </si>
  <si>
    <t>16 - 20</t>
  </si>
  <si>
    <t>21 - 25</t>
  </si>
  <si>
    <t>26 - 30</t>
  </si>
  <si>
    <t>31 - 35</t>
  </si>
  <si>
    <t>36 - 40</t>
  </si>
  <si>
    <t>41 - 45</t>
  </si>
  <si>
    <t>46 - 50</t>
  </si>
  <si>
    <t>51 - 55</t>
  </si>
  <si>
    <t>56 - 60</t>
  </si>
  <si>
    <t>&gt; 60</t>
  </si>
  <si>
    <t>Pool Data V</t>
  </si>
  <si>
    <t>Distribution by Brand &amp; Model</t>
  </si>
  <si>
    <t>Model</t>
  </si>
  <si>
    <t>A1</t>
  </si>
  <si>
    <t>A3</t>
  </si>
  <si>
    <t>A4</t>
  </si>
  <si>
    <t>A4 ALLROAD</t>
  </si>
  <si>
    <t>A5</t>
  </si>
  <si>
    <t>A6</t>
  </si>
  <si>
    <t>A6 ALLROAD</t>
  </si>
  <si>
    <t>A7</t>
  </si>
  <si>
    <t>A8</t>
  </si>
  <si>
    <t>E-TRON</t>
  </si>
  <si>
    <t>E-TRON GT</t>
  </si>
  <si>
    <t>Q2</t>
  </si>
  <si>
    <t>Q3</t>
  </si>
  <si>
    <t>Q4</t>
  </si>
  <si>
    <t>Q5</t>
  </si>
  <si>
    <t>Q7</t>
  </si>
  <si>
    <t>Q8</t>
  </si>
  <si>
    <t>R8</t>
  </si>
  <si>
    <t>RS 7</t>
  </si>
  <si>
    <t>RS E-TRON GT</t>
  </si>
  <si>
    <t>RS Q3</t>
  </si>
  <si>
    <t>RS Q8</t>
  </si>
  <si>
    <t>RS3</t>
  </si>
  <si>
    <t>RS4</t>
  </si>
  <si>
    <t>RS5</t>
  </si>
  <si>
    <t>RS6</t>
  </si>
  <si>
    <t>RS7</t>
  </si>
  <si>
    <t>TT</t>
  </si>
  <si>
    <t>Sub-Total Audi</t>
  </si>
  <si>
    <t>BENTAYGA</t>
  </si>
  <si>
    <t>Brooklands</t>
  </si>
  <si>
    <t>Continental</t>
  </si>
  <si>
    <t>CONTINENTAL FLYING SPUR</t>
  </si>
  <si>
    <t>CONTINENTAL GT</t>
  </si>
  <si>
    <t>CONTINENTAL GTC</t>
  </si>
  <si>
    <t>FLYING SPUR</t>
  </si>
  <si>
    <t>MULSANNE</t>
  </si>
  <si>
    <t>Sub-Total Bentley</t>
  </si>
  <si>
    <t>ATECA</t>
  </si>
  <si>
    <t>BORN</t>
  </si>
  <si>
    <t>FORMENTOR</t>
  </si>
  <si>
    <t>LEON</t>
  </si>
  <si>
    <t>Sub-Total Cupra</t>
  </si>
  <si>
    <t>AVENTADOR</t>
  </si>
  <si>
    <t>Gallardo</t>
  </si>
  <si>
    <t>HURACAN</t>
  </si>
  <si>
    <t>URUS</t>
  </si>
  <si>
    <t>Sub-Total Lamborghini</t>
  </si>
  <si>
    <t>Sub-Total Other brands</t>
  </si>
  <si>
    <t>718</t>
  </si>
  <si>
    <t>911</t>
  </si>
  <si>
    <t>911 TURBO</t>
  </si>
  <si>
    <t>BOXSTER</t>
  </si>
  <si>
    <t>CAYENNE</t>
  </si>
  <si>
    <t>CAYMAN</t>
  </si>
  <si>
    <t>MACAN</t>
  </si>
  <si>
    <t>PANAMERA</t>
  </si>
  <si>
    <t>TAYCAN</t>
  </si>
  <si>
    <t>Sub-Total Porsche</t>
  </si>
  <si>
    <t>ALHAMBRA</t>
  </si>
  <si>
    <t>ALTEA</t>
  </si>
  <si>
    <t>ALTEA XL</t>
  </si>
  <si>
    <t>ARONA</t>
  </si>
  <si>
    <t>CUPRA ATECA</t>
  </si>
  <si>
    <t>CUPRA LEON</t>
  </si>
  <si>
    <t>IBIZA</t>
  </si>
  <si>
    <t>LEON X-PERIENCE</t>
  </si>
  <si>
    <t>MII</t>
  </si>
  <si>
    <t>TARRACO</t>
  </si>
  <si>
    <t>TOLEDO</t>
  </si>
  <si>
    <t>Sub-Total Seat</t>
  </si>
  <si>
    <t>CITIGO</t>
  </si>
  <si>
    <t>ENYAQ</t>
  </si>
  <si>
    <t>FABIA</t>
  </si>
  <si>
    <t>KAMIQ</t>
  </si>
  <si>
    <t>KAROQ</t>
  </si>
  <si>
    <t>KODIAQ</t>
  </si>
  <si>
    <t>OCTAVIA</t>
  </si>
  <si>
    <t>RAPID</t>
  </si>
  <si>
    <t>RAPID SPACEBACK</t>
  </si>
  <si>
    <t>ROOMSTER</t>
  </si>
  <si>
    <t>SCALA</t>
  </si>
  <si>
    <t>SUPERB</t>
  </si>
  <si>
    <t>YETI</t>
  </si>
  <si>
    <t>YETI OUTDOOR</t>
  </si>
  <si>
    <t>Sub-Total Skoda</t>
  </si>
  <si>
    <t>AMAROK</t>
  </si>
  <si>
    <t>ARTEON</t>
  </si>
  <si>
    <t>BEETLE</t>
  </si>
  <si>
    <t>CADDY</t>
  </si>
  <si>
    <t>CADDY CALIFORNIA</t>
  </si>
  <si>
    <t>CADDY CALIFORNIA MAXI</t>
  </si>
  <si>
    <t>CADDY MAXI</t>
  </si>
  <si>
    <t>CADDY MAXI C20</t>
  </si>
  <si>
    <t>CADDY MAXI LIFE</t>
  </si>
  <si>
    <t>California</t>
  </si>
  <si>
    <t>Caravelle</t>
  </si>
  <si>
    <t>CC</t>
  </si>
  <si>
    <t>CR35</t>
  </si>
  <si>
    <t>CRAFTER</t>
  </si>
  <si>
    <t>EOS</t>
  </si>
  <si>
    <t>GOLF</t>
  </si>
  <si>
    <t>GOLF ALLTRACK</t>
  </si>
  <si>
    <t>GOLF SV</t>
  </si>
  <si>
    <t>GRAND CALIFORNIA</t>
  </si>
  <si>
    <t>ID.3</t>
  </si>
  <si>
    <t>ID.4</t>
  </si>
  <si>
    <t>ID.5</t>
  </si>
  <si>
    <t>ID.BUZZ</t>
  </si>
  <si>
    <t>JETTA</t>
  </si>
  <si>
    <t>MULTIVAN</t>
  </si>
  <si>
    <t>Passat</t>
  </si>
  <si>
    <t>PASSAT ALLTRACK</t>
  </si>
  <si>
    <t>POLO</t>
  </si>
  <si>
    <t>SCIROCCO</t>
  </si>
  <si>
    <t>SHARAN</t>
  </si>
  <si>
    <t>TAIGO</t>
  </si>
  <si>
    <t>T-CROSS</t>
  </si>
  <si>
    <t>Tiguan</t>
  </si>
  <si>
    <t>TIGUAN ALLSPACE</t>
  </si>
  <si>
    <t>Touareg</t>
  </si>
  <si>
    <t>TOURAN</t>
  </si>
  <si>
    <t>TRANSPORTER</t>
  </si>
  <si>
    <t>TRANSPORTER SHUTTLE</t>
  </si>
  <si>
    <t>T-ROC</t>
  </si>
  <si>
    <t>UP</t>
  </si>
  <si>
    <t>Sub-Total Volkswagen</t>
  </si>
  <si>
    <t>Pool Data VI</t>
  </si>
  <si>
    <t>Lease Purchase</t>
  </si>
  <si>
    <t>Distribution by Fuel Type</t>
  </si>
  <si>
    <t>Battery Electric</t>
  </si>
  <si>
    <t>Diesel</t>
  </si>
  <si>
    <t>Hybrid</t>
  </si>
  <si>
    <t>Petrol</t>
  </si>
  <si>
    <t>Arrangements to Pay</t>
  </si>
  <si>
    <t>ATP in place</t>
  </si>
  <si>
    <t>No ATP</t>
  </si>
  <si>
    <t>Payment Holiday Status</t>
  </si>
  <si>
    <t>No Payment Holiday</t>
  </si>
  <si>
    <t xml:space="preserve">Payment Holiday With No Term Extension </t>
  </si>
  <si>
    <t xml:space="preserve">Payment Holiday With Term Extension </t>
  </si>
  <si>
    <t>Interest Rate Paid by Obligor</t>
  </si>
  <si>
    <t>&lt;= 0.49%</t>
  </si>
  <si>
    <t>0.50% - 0.99%</t>
  </si>
  <si>
    <t>1.00% - 1.49%</t>
  </si>
  <si>
    <t>1.50% - 1.99%</t>
  </si>
  <si>
    <t>2.00% - 2.49%</t>
  </si>
  <si>
    <t>2.50% - 2.99%</t>
  </si>
  <si>
    <t>3.00% - 3.49%</t>
  </si>
  <si>
    <t>3.50% - 3.99%</t>
  </si>
  <si>
    <t>4.00% - 4.49%</t>
  </si>
  <si>
    <t>4.50% - 4.99%</t>
  </si>
  <si>
    <t>5.00% - 5.49%</t>
  </si>
  <si>
    <t>5.50% - 5.99%</t>
  </si>
  <si>
    <t>6.00% - 6.49%</t>
  </si>
  <si>
    <t>6.50% - 6.99%</t>
  </si>
  <si>
    <t>7.00% - 7.49%</t>
  </si>
  <si>
    <t>7.50% - 7.99%</t>
  </si>
  <si>
    <t>8.00% - 8.49%</t>
  </si>
  <si>
    <t>8.50% - 8.99%</t>
  </si>
  <si>
    <t>9.00% - 9.49%</t>
  </si>
  <si>
    <t>9.50% - 9.99%</t>
  </si>
  <si>
    <t>&gt;= 10.00%</t>
  </si>
  <si>
    <t xml:space="preserve">Minimum Interest Rate </t>
  </si>
  <si>
    <t xml:space="preserve">Maximum Interest Rate </t>
  </si>
  <si>
    <t xml:space="preserve">Weighted Average Interest Rate </t>
  </si>
  <si>
    <t>Distribution by Down Payment</t>
  </si>
  <si>
    <t>No Down Payment</t>
  </si>
  <si>
    <t>&lt;=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</si>
  <si>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</si>
  <si>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</si>
  <si>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</si>
  <si>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</si>
  <si>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</si>
  <si>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</si>
  <si>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</si>
  <si>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</si>
  <si>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</si>
  <si>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</si>
  <si>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</si>
  <si>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</si>
  <si>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</si>
  <si>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</si>
  <si>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&gt; 15,000</t>
  </si>
  <si>
    <t>Minimum Down Payment</t>
  </si>
  <si>
    <t>Maximum Down Payment</t>
  </si>
  <si>
    <t>Average Down Payment (Customers who made a Down Payment)</t>
  </si>
  <si>
    <t>Average Down Payment (Total)</t>
  </si>
  <si>
    <t>Specific Supplementary UK Information</t>
  </si>
  <si>
    <t>Event Detailed Calculations</t>
  </si>
  <si>
    <t>Period Number</t>
  </si>
  <si>
    <t>Charged-Off Amount in the Monthly Period</t>
  </si>
  <si>
    <t>Hostile Termination Disposals</t>
  </si>
  <si>
    <t>Hostile Termination Recoveries</t>
  </si>
  <si>
    <t>Hostile Termination (Profit) / Losses</t>
  </si>
  <si>
    <t>Hostile Termination Monthly Recovery Rate</t>
  </si>
  <si>
    <t>Hostile Termination Cumulative Recovery Rate</t>
  </si>
  <si>
    <t>Voluntary Termination Disposals</t>
  </si>
  <si>
    <t>Voluntary Termination Recoveries</t>
  </si>
  <si>
    <t>Voluntary Termination (Profit) / Losses</t>
  </si>
  <si>
    <t>Voluntary Termination Monthly Recovery Rate</t>
  </si>
  <si>
    <t>Voluntary Termination Cumulative Recovery Rate</t>
  </si>
  <si>
    <t>PCP Return Disposals</t>
  </si>
  <si>
    <t>PCP Return Recoveries</t>
  </si>
  <si>
    <t>PCP Return (Profit) / Losses</t>
  </si>
  <si>
    <t>PCP Return Monthly Recovery Rate</t>
  </si>
  <si>
    <t>PCP Return Cumulative Recovery Rate</t>
  </si>
  <si>
    <t>Total Loss on Disposal of Assets</t>
  </si>
  <si>
    <t>Net Write-Off</t>
  </si>
  <si>
    <t>Gross Exposures</t>
  </si>
  <si>
    <t>Recoveries</t>
  </si>
  <si>
    <t>Total Charged-Off Amounts in the Monthly Period</t>
  </si>
  <si>
    <t>NET LOSS AVG CUM</t>
  </si>
  <si>
    <t>Terminated Receivable / Defaulted Receivable</t>
  </si>
  <si>
    <t>Late Delinquent Receivable (more than 180 days overdue)</t>
  </si>
  <si>
    <t>Pool Performance Event Data</t>
  </si>
  <si>
    <t>Aggregated Discounted Balance at the start of the Monthly Period</t>
  </si>
  <si>
    <t>Early Settlements</t>
  </si>
  <si>
    <t>HP</t>
  </si>
  <si>
    <t>Early Settlement</t>
  </si>
  <si>
    <t>Hostile Terminations</t>
  </si>
  <si>
    <t>Hostile Terminations Cumulative</t>
  </si>
  <si>
    <t>Voluntary Terminations</t>
  </si>
  <si>
    <t>Voluntary Terminations Cumulative</t>
  </si>
  <si>
    <t>Value of Terminated Receivables excluding RV Events in the Monthly Period</t>
  </si>
  <si>
    <t>Recoveries on Terminated Receivables excluding RV Events in the Monthly Period</t>
  </si>
  <si>
    <t>Pool Concentration</t>
  </si>
  <si>
    <t>PCD ACT D</t>
  </si>
  <si>
    <t>Limit</t>
  </si>
  <si>
    <t>Used Vehicle as a percentage of Aggregate Discounted Receivables Balance</t>
  </si>
  <si>
    <t>Used PCP Vehicles as a percentage of Aggregate Discounted Receivables Balance</t>
  </si>
  <si>
    <t>Non-VW Brand passenger cars as a percentage of Aggregate Discounted Receivables Balance</t>
  </si>
  <si>
    <t>Regulatory Information</t>
  </si>
  <si>
    <t>For information relating to bank of England Eligibility, please see the VWFS AG website</t>
  </si>
  <si>
    <t>Total Lease Purchase</t>
  </si>
  <si>
    <r>
      <t>Moody's Investors Service Limited</t>
    </r>
    <r>
      <rPr>
        <sz val="11"/>
        <color rgb="FF000000"/>
        <rFont val="Arial"/>
        <family val="2"/>
      </rPr>
      <t xml:space="preserve">
Canary Wharf
1 Canada Square
London 
E14 5FA
</t>
    </r>
  </si>
  <si>
    <r>
      <t>S&amp;P GLOBAL RATINGS UK LIMITED</t>
    </r>
    <r>
      <rPr>
        <sz val="11"/>
        <color rgb="FF000000"/>
        <rFont val="Arial"/>
        <family val="2"/>
      </rPr>
      <t xml:space="preserve">
20 Canada Square, 10th Floor
Canary Wharf
London 
E14 5LH
</t>
    </r>
  </si>
  <si>
    <r>
      <t>ING Bank N.V.</t>
    </r>
    <r>
      <rPr>
        <sz val="11"/>
        <color rgb="FF000000"/>
        <rFont val="Arial"/>
        <family val="2"/>
      </rPr>
      <t xml:space="preserve">
Bijlmerdreef 106
1102 CT Amsterdam
Netherlands
Tel: +31 61196 4160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</si>
</sst>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 #,##0.00_-;_-* &quot;-&quot;??_-;_-@_-"/>
    <numFmt numFmtId="164" formatCode="&quot;£&quot;#,##0.00;\-&quot;£&quot;#,##0.00"/>
    <numFmt numFmtId="165" formatCode="[$-10409]#,##0;\(#,##0\)"/>
    <numFmt numFmtId="166" formatCode="[$-10409]0.00%"/>
    <numFmt numFmtId="167" formatCode="[$-10409]&quot;£&quot;#,##0.00;\(&quot;£&quot;#,##0.00\)"/>
    <numFmt numFmtId="168" formatCode="[$-10409]#,##0;\-#,##0"/>
    <numFmt numFmtId="169" formatCode="[$-10409]#,##0.00;\(#,##0.00\);&quot;-&quot;"/>
    <numFmt numFmtId="170" formatCode="[$-10409]#,##0.00;\(#,##0.00\)"/>
    <numFmt numFmtId="171" formatCode="[$-10409]&quot;£&quot;#,##0.00;\(&quot;£&quot;#,##0.00\);&quot;-&quot;"/>
    <numFmt numFmtId="172" formatCode="[$-10409]0.0000%"/>
    <numFmt numFmtId="173" formatCode="[$-10409]mm\.yyyy"/>
    <numFmt numFmtId="174" formatCode="[$-10409]0;\(0\)"/>
    <numFmt numFmtId="175" formatCode="[$-10409]&quot;£&quot;#,##0.00"/>
    <numFmt numFmtId="176" formatCode="[$-10409]#,##0.00;\-#,##0.00"/>
    <numFmt numFmtId="177" formatCode="[$-10409]#,##0;\(#,##0\);&quot;-&quot;"/>
    <numFmt numFmtId="178" formatCode="[$-10409]&quot;£&quot;#,##0.00;\-&quot;£&quot;#,##0.00;&quot;-&quot;"/>
    <numFmt numFmtId="179" formatCode="[$-10409]&quot;Total portfolio as of Additional Cut-Off Date falling in &quot;mmmm\ yyyy"/>
    <numFmt numFmtId="180" formatCode="[$-10409]#,##0.00%"/>
    <numFmt numFmtId="181" formatCode="[$-10409]dd/mm/yyyy"/>
    <numFmt numFmtId="182" formatCode="[$-10409]0.000%"/>
    <numFmt numFmtId="183" formatCode="[$-10409]0.00000%"/>
    <numFmt numFmtId="184" formatCode="[$-10409]0%"/>
    <numFmt numFmtId="185" formatCode="&quot;£&quot;#,##0.00"/>
    <numFmt numFmtId="186" formatCode="_(* #,##0.00_);_(* \(#,##0.00\);_(* &quot;-&quot;??_);_(@_)"/>
    <numFmt numFmtId="187" formatCode="&quot;£&quot;#,##0.00;[Red]\(&quot;£&quot;#,##0.00\);\-"/>
    <numFmt numFmtId="188" formatCode="_-* #,##0\ _€_-;\-* #,##0\ _€_-;_-* &quot;-&quot;??\ _€_-;_-@_-"/>
    <numFmt numFmtId="189" formatCode="0.00000%"/>
  </numFmts>
  <fonts count="40" x14ac:knownFonts="1">
    <font>
      <sz val="11"/>
      <color rgb="FF000000"/>
      <name val="Calibri"/>
      <family val="2"/>
      <scheme val="minor"/>
    </font>
    <font>
      <sz val="11"/>
      <name val="Calibri"/>
      <family val="2"/>
    </font>
    <font>
      <b/>
      <sz val="10"/>
      <color rgb="FFFFFFFF"/>
      <name val="Arial"/>
      <family val="2"/>
    </font>
    <font>
      <sz val="9"/>
      <color rgb="FF000000"/>
      <name val="Arial"/>
      <family val="2"/>
    </font>
    <font>
      <b/>
      <sz val="12"/>
      <color rgb="FF000000"/>
      <name val="Arial"/>
      <family val="2"/>
    </font>
    <font>
      <b/>
      <sz val="14"/>
      <color rgb="FF000000"/>
      <name val="Arial"/>
      <family val="2"/>
    </font>
    <font>
      <b/>
      <sz val="11"/>
      <color rgb="FF000000"/>
      <name val="Arial"/>
      <family val="2"/>
    </font>
    <font>
      <sz val="11"/>
      <color rgb="FF000000"/>
      <name val="Arial"/>
      <family val="2"/>
    </font>
    <font>
      <sz val="10"/>
      <color rgb="FF000000"/>
      <name val="Arial"/>
      <family val="2"/>
    </font>
    <font>
      <b/>
      <sz val="10"/>
      <color rgb="FFFF0000"/>
      <name val="Arial"/>
      <family val="2"/>
    </font>
    <font>
      <b/>
      <sz val="12"/>
      <color rgb="FFFFFFFF"/>
      <name val="Arial"/>
      <family val="2"/>
    </font>
    <font>
      <u/>
      <sz val="10"/>
      <color rgb="FF0000FF"/>
      <name val="Arial"/>
      <family val="2"/>
    </font>
    <font>
      <b/>
      <sz val="9"/>
      <color rgb="FFFFFFFF"/>
      <name val="Arial"/>
      <family val="2"/>
    </font>
    <font>
      <b/>
      <sz val="9"/>
      <color rgb="FF000000"/>
      <name val="Arial"/>
      <family val="2"/>
    </font>
    <font>
      <sz val="12"/>
      <color rgb="FF000000"/>
      <name val="Arial"/>
      <family val="2"/>
    </font>
    <font>
      <b/>
      <sz val="10"/>
      <color rgb="FF000000"/>
      <name val="Arial"/>
      <family val="2"/>
    </font>
    <font>
      <sz val="10"/>
      <name val="Courier New"/>
      <family val="3"/>
    </font>
    <font>
      <sz val="7"/>
      <color rgb="FF000000"/>
      <name val="Arial"/>
      <family val="2"/>
    </font>
    <font>
      <b/>
      <sz val="8"/>
      <color rgb="FF000000"/>
      <name val="Arial"/>
      <family val="2"/>
    </font>
    <font>
      <sz val="9"/>
      <color rgb="FFFF0000"/>
      <name val="Arial"/>
      <family val="2"/>
    </font>
    <font>
      <sz val="9"/>
      <color rgb="FF000000"/>
      <name val="Segoe UI"/>
      <family val="2"/>
    </font>
    <font>
      <b/>
      <sz val="9"/>
      <color rgb="FFFF0000"/>
      <name val="Arial"/>
      <family val="2"/>
    </font>
    <font>
      <sz val="9"/>
      <color rgb="FFFFFFFF"/>
      <name val="Arial"/>
      <family val="2"/>
    </font>
    <font>
      <i/>
      <sz val="9"/>
      <color rgb="FF000000"/>
      <name val="Arial"/>
      <family val="2"/>
    </font>
    <font>
      <sz val="9"/>
      <color rgb="FFC0C0C0"/>
      <name val="Arial"/>
      <family val="2"/>
    </font>
    <font>
      <sz val="8"/>
      <color rgb="FF000000"/>
      <name val="Arial"/>
      <family val="2"/>
    </font>
    <font>
      <b/>
      <sz val="9"/>
      <color rgb="FFC0C0C0"/>
      <name val="Arial"/>
      <family val="2"/>
    </font>
    <font>
      <b/>
      <i/>
      <sz val="10"/>
      <color rgb="FF000000"/>
      <name val="Arial"/>
      <family val="2"/>
    </font>
    <font>
      <u/>
      <sz val="9"/>
      <color rgb="FF000000"/>
      <name val="Arial"/>
      <family val="2"/>
    </font>
    <font>
      <b/>
      <i/>
      <sz val="9"/>
      <color rgb="FF000000"/>
      <name val="Arial"/>
      <family val="2"/>
    </font>
    <font>
      <sz val="11"/>
      <color rgb="FF0000FF"/>
      <name val="Arial"/>
      <family val="2"/>
    </font>
    <font>
      <sz val="10"/>
      <color theme="1"/>
      <name val="Courier New"/>
      <family val="3"/>
    </font>
    <font>
      <sz val="11"/>
      <color rgb="FF000000"/>
      <name val="Calibri"/>
      <family val="2"/>
      <scheme val="minor"/>
    </font>
    <font>
      <sz val="10"/>
      <name val="Arial"/>
      <family val="2"/>
    </font>
    <font>
      <sz val="10"/>
      <color theme="1"/>
      <name val="Arial"/>
      <family val="2"/>
    </font>
    <font>
      <b/>
      <sz val="10"/>
      <color theme="0"/>
      <name val="Arial"/>
      <family val="2"/>
    </font>
    <font>
      <sz val="9"/>
      <color rgb="FF000000"/>
      <name val="Arial"/>
      <family val="2"/>
    </font>
    <font>
      <sz val="11"/>
      <name val="Calibri"/>
      <family val="2"/>
    </font>
    <font>
      <b/>
      <sz val="9"/>
      <color rgb="FFFFFFFF"/>
      <name val="Arial"/>
      <family val="2"/>
    </font>
    <font>
      <sz val="9"/>
      <name val="Arial"/>
      <family val="2"/>
    </font>
  </fonts>
  <fills count="11">
    <fill>
      <patternFill patternType="none"/>
    </fill>
    <fill>
      <patternFill patternType="gray125"/>
    </fill>
    <fill>
      <patternFill patternType="solid">
        <fgColor rgb="FF004666"/>
        <bgColor rgb="FF004666"/>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80B0C8"/>
        <bgColor rgb="FF80B0C8"/>
      </patternFill>
    </fill>
    <fill>
      <patternFill patternType="solid">
        <fgColor rgb="FFF5F5F5"/>
        <bgColor rgb="FFF5F5F5"/>
      </patternFill>
    </fill>
    <fill>
      <patternFill patternType="solid">
        <fgColor rgb="FFFFFFFF"/>
        <bgColor indexed="64"/>
      </patternFill>
    </fill>
    <fill>
      <patternFill patternType="solid">
        <fgColor theme="0" tint="-0.14999847407452621"/>
        <bgColor theme="0" tint="-0.14999847407452621"/>
      </patternFill>
    </fill>
    <fill>
      <patternFill patternType="solid">
        <fgColor rgb="FF004666"/>
        <bgColor theme="4"/>
      </patternFill>
    </fill>
  </fills>
  <borders count="52">
    <border>
      <left/>
      <right/>
      <top/>
      <bottom/>
      <diagonal/>
    </border>
    <border>
      <left/>
      <right style="thin">
        <color rgb="FFFFFFFF"/>
      </right>
      <top/>
      <bottom/>
      <diagonal/>
    </border>
    <border>
      <left/>
      <right style="thin">
        <color rgb="FF004666"/>
      </right>
      <top/>
      <bottom style="thin">
        <color rgb="FF004666"/>
      </bottom>
      <diagonal/>
    </border>
    <border>
      <left/>
      <right/>
      <top/>
      <bottom style="thin">
        <color rgb="FF004666"/>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FFFFFF"/>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top style="thin">
        <color rgb="FFFFFFFF"/>
      </top>
      <bottom style="thin">
        <color rgb="FFFFFFFF"/>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thin">
        <color rgb="FF000000"/>
      </left>
      <right style="double">
        <color rgb="FF000000"/>
      </right>
      <top/>
      <bottom/>
      <diagonal/>
    </border>
    <border>
      <left style="double">
        <color rgb="FF000000"/>
      </left>
      <right/>
      <top/>
      <bottom style="double">
        <color rgb="FF000000"/>
      </bottom>
      <diagonal/>
    </border>
    <border>
      <left/>
      <right/>
      <top style="thin">
        <color rgb="FF000000"/>
      </top>
      <bottom style="double">
        <color rgb="FF000000"/>
      </bottom>
      <diagonal/>
    </border>
    <border>
      <left/>
      <right style="double">
        <color rgb="FF000000"/>
      </right>
      <top/>
      <bottom style="double">
        <color rgb="FF000000"/>
      </bottom>
      <diagonal/>
    </border>
    <border>
      <left/>
      <right/>
      <top/>
      <bottom style="double">
        <color rgb="FF000000"/>
      </bottom>
      <diagonal/>
    </border>
    <border>
      <left style="thin">
        <color rgb="FFFFFFFF"/>
      </left>
      <right style="thin">
        <color rgb="FFFFFFFF"/>
      </right>
      <top style="double">
        <color rgb="FF000000"/>
      </top>
      <bottom style="thin">
        <color rgb="FFFFFFFF"/>
      </bottom>
      <diagonal/>
    </border>
    <border>
      <left/>
      <right/>
      <top style="double">
        <color rgb="FF000000"/>
      </top>
      <bottom style="thin">
        <color rgb="FFFFFFFF"/>
      </bottom>
      <diagonal/>
    </border>
    <border>
      <left/>
      <right style="thin">
        <color rgb="FFFFFFFF"/>
      </right>
      <top style="double">
        <color rgb="FF000000"/>
      </top>
      <bottom style="thin">
        <color rgb="FFFFFFFF"/>
      </bottom>
      <diagonal/>
    </border>
    <border>
      <left style="thin">
        <color rgb="FFFFFFFF"/>
      </left>
      <right style="double">
        <color rgb="FF000000"/>
      </right>
      <top style="double">
        <color rgb="FF000000"/>
      </top>
      <bottom style="thin">
        <color rgb="FFFFFFFF"/>
      </bottom>
      <diagonal/>
    </border>
    <border>
      <left style="double">
        <color rgb="FF000000"/>
      </left>
      <right style="thin">
        <color rgb="FFFFFFFF"/>
      </right>
      <top style="thin">
        <color rgb="FFFFFFFF"/>
      </top>
      <bottom style="thin">
        <color rgb="FFFFFFFF"/>
      </bottom>
      <diagonal/>
    </border>
    <border>
      <left style="thin">
        <color rgb="FFFFFFFF"/>
      </left>
      <right style="double">
        <color rgb="FF000000"/>
      </right>
      <top style="thin">
        <color rgb="FFFFFFFF"/>
      </top>
      <bottom style="thin">
        <color rgb="FFFFFFFF"/>
      </bottom>
      <diagonal/>
    </border>
    <border>
      <left style="double">
        <color rgb="FF000000"/>
      </left>
      <right style="thin">
        <color rgb="FFFFFFFF"/>
      </right>
      <top style="thin">
        <color rgb="FFFFFFFF"/>
      </top>
      <bottom style="double">
        <color rgb="FF000000"/>
      </bottom>
      <diagonal/>
    </border>
    <border>
      <left style="thin">
        <color rgb="FFFFFFFF"/>
      </left>
      <right style="thin">
        <color rgb="FFFFFFFF"/>
      </right>
      <top style="thin">
        <color rgb="FFFFFFFF"/>
      </top>
      <bottom style="double">
        <color rgb="FF000000"/>
      </bottom>
      <diagonal/>
    </border>
    <border>
      <left/>
      <right/>
      <top style="thin">
        <color rgb="FFFFFFFF"/>
      </top>
      <bottom style="double">
        <color rgb="FF000000"/>
      </bottom>
      <diagonal/>
    </border>
    <border>
      <left/>
      <right style="thin">
        <color rgb="FFFFFFFF"/>
      </right>
      <top style="thin">
        <color rgb="FFFFFFFF"/>
      </top>
      <bottom style="double">
        <color rgb="FF000000"/>
      </bottom>
      <diagonal/>
    </border>
    <border>
      <left style="thin">
        <color rgb="FFFFFFFF"/>
      </left>
      <right style="double">
        <color rgb="FF000000"/>
      </right>
      <top style="thin">
        <color rgb="FFFFFFFF"/>
      </top>
      <bottom style="double">
        <color rgb="FF000000"/>
      </bottom>
      <diagonal/>
    </border>
    <border>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right/>
      <top style="thin">
        <color rgb="FF000000"/>
      </top>
      <bottom style="thin">
        <color rgb="FFFFFFFF"/>
      </bottom>
      <diagonal/>
    </border>
    <border>
      <left style="thin">
        <color rgb="FFFFFFFF"/>
      </left>
      <right/>
      <top style="thin">
        <color rgb="FF000000"/>
      </top>
      <bottom style="thin">
        <color rgb="FFFFFFFF"/>
      </bottom>
      <diagonal/>
    </border>
    <border>
      <left/>
      <right/>
      <top/>
      <bottom style="thin">
        <color theme="0"/>
      </bottom>
      <diagonal/>
    </border>
  </borders>
  <cellStyleXfs count="4">
    <xf numFmtId="0" fontId="0" fillId="0" borderId="0"/>
    <xf numFmtId="43" fontId="32" fillId="0" borderId="0" applyFont="0" applyFill="0" applyBorder="0" applyAlignment="0" applyProtection="0"/>
    <xf numFmtId="9" fontId="32" fillId="0" borderId="0" applyFont="0" applyFill="0" applyBorder="0" applyAlignment="0" applyProtection="0"/>
    <xf numFmtId="186" fontId="33" fillId="0" borderId="0" applyFont="0" applyFill="0" applyBorder="0" applyAlignment="0" applyProtection="0"/>
  </cellStyleXfs>
  <cellXfs count="660">
    <xf numFmtId="0" fontId="1" fillId="0" borderId="0" xfId="0" applyFont="1"/>
    <xf numFmtId="0" fontId="2" fillId="2" borderId="0" xfId="0" applyFont="1" applyFill="1" applyAlignment="1">
      <alignment horizontal="right" vertical="top" wrapText="1" readingOrder="1"/>
    </xf>
    <xf numFmtId="0" fontId="3" fillId="0" borderId="0" xfId="0" applyFont="1" applyAlignment="1">
      <alignment vertical="top" wrapText="1" readingOrder="1"/>
    </xf>
    <xf numFmtId="0" fontId="4" fillId="0" borderId="0" xfId="0" applyFont="1" applyAlignment="1">
      <alignment vertical="top" wrapText="1" readingOrder="1"/>
    </xf>
    <xf numFmtId="0" fontId="5" fillId="0" borderId="0" xfId="0" applyFont="1" applyAlignment="1">
      <alignment vertical="top" wrapText="1" readingOrder="1"/>
    </xf>
    <xf numFmtId="0" fontId="7" fillId="0" borderId="0" xfId="0" applyFont="1" applyAlignment="1">
      <alignment vertical="top" wrapText="1" readingOrder="1"/>
    </xf>
    <xf numFmtId="0" fontId="8" fillId="0" borderId="0" xfId="0" applyFont="1" applyAlignment="1">
      <alignment vertical="top" wrapText="1" readingOrder="1"/>
    </xf>
    <xf numFmtId="0" fontId="7" fillId="0" borderId="1" xfId="0" applyFont="1" applyBorder="1" applyAlignment="1">
      <alignment vertical="center" wrapText="1" readingOrder="1"/>
    </xf>
    <xf numFmtId="0" fontId="10" fillId="2" borderId="1" xfId="0" applyFont="1" applyFill="1" applyBorder="1" applyAlignment="1">
      <alignment horizontal="center" wrapText="1" readingOrder="1"/>
    </xf>
    <xf numFmtId="0" fontId="8" fillId="3" borderId="1" xfId="0" applyFont="1" applyFill="1" applyBorder="1" applyAlignment="1">
      <alignment horizontal="center" wrapText="1" readingOrder="1"/>
    </xf>
    <xf numFmtId="0" fontId="8" fillId="0" borderId="1" xfId="0" applyFont="1" applyBorder="1" applyAlignment="1">
      <alignment horizontal="center" wrapText="1" readingOrder="1"/>
    </xf>
    <xf numFmtId="0" fontId="3" fillId="0" borderId="4" xfId="0" applyFont="1" applyBorder="1" applyAlignment="1">
      <alignment vertical="top" wrapText="1" readingOrder="1"/>
    </xf>
    <xf numFmtId="0" fontId="12" fillId="2" borderId="4" xfId="0" applyFont="1" applyFill="1" applyBorder="1" applyAlignment="1">
      <alignment horizontal="center" vertical="center" wrapText="1" readingOrder="1"/>
    </xf>
    <xf numFmtId="0" fontId="3" fillId="3" borderId="4" xfId="0" applyFont="1" applyFill="1" applyBorder="1" applyAlignment="1">
      <alignment vertical="top" wrapText="1" readingOrder="1"/>
    </xf>
    <xf numFmtId="0" fontId="3" fillId="4" borderId="4" xfId="0" applyFont="1" applyFill="1" applyBorder="1" applyAlignment="1">
      <alignment vertical="top" wrapText="1" readingOrder="1"/>
    </xf>
    <xf numFmtId="0" fontId="12" fillId="2" borderId="4" xfId="0" applyFont="1" applyFill="1" applyBorder="1" applyAlignment="1">
      <alignment vertical="top" wrapText="1" readingOrder="1"/>
    </xf>
    <xf numFmtId="0" fontId="13" fillId="0" borderId="0" xfId="0" applyFont="1" applyAlignment="1">
      <alignment vertical="top" wrapText="1" readingOrder="1"/>
    </xf>
    <xf numFmtId="0" fontId="13" fillId="0" borderId="0" xfId="0" applyFont="1" applyAlignment="1">
      <alignment horizontal="right" vertical="top" wrapText="1" readingOrder="1"/>
    </xf>
    <xf numFmtId="0" fontId="4" fillId="4" borderId="0" xfId="0" applyFont="1" applyFill="1" applyAlignment="1">
      <alignment vertical="top" wrapText="1" readingOrder="1"/>
    </xf>
    <xf numFmtId="0" fontId="14" fillId="4" borderId="0" xfId="0" applyFont="1" applyFill="1" applyAlignment="1">
      <alignment vertical="top" wrapText="1" readingOrder="1"/>
    </xf>
    <xf numFmtId="0" fontId="7" fillId="4" borderId="0" xfId="0" applyFont="1" applyFill="1" applyAlignment="1">
      <alignment vertical="top" wrapText="1" readingOrder="1"/>
    </xf>
    <xf numFmtId="0" fontId="6" fillId="4" borderId="0" xfId="0" applyFont="1" applyFill="1" applyAlignment="1">
      <alignment vertical="top" wrapText="1" readingOrder="1"/>
    </xf>
    <xf numFmtId="0" fontId="6" fillId="3" borderId="0" xfId="0" applyFont="1" applyFill="1" applyAlignment="1">
      <alignment vertical="top" wrapText="1" readingOrder="1"/>
    </xf>
    <xf numFmtId="0" fontId="4" fillId="3" borderId="0" xfId="0" applyFont="1" applyFill="1" applyAlignment="1">
      <alignment vertical="top" wrapText="1" readingOrder="1"/>
    </xf>
    <xf numFmtId="0" fontId="14" fillId="3" borderId="0" xfId="0" applyFont="1" applyFill="1" applyAlignment="1">
      <alignment vertical="top" wrapText="1" readingOrder="1"/>
    </xf>
    <xf numFmtId="0" fontId="15" fillId="3" borderId="0" xfId="0" applyFont="1" applyFill="1" applyAlignment="1">
      <alignment vertical="top" wrapText="1" readingOrder="1"/>
    </xf>
    <xf numFmtId="0" fontId="15" fillId="0" borderId="0" xfId="0" applyFont="1" applyAlignment="1">
      <alignment vertical="top" wrapText="1" readingOrder="1"/>
    </xf>
    <xf numFmtId="0" fontId="3" fillId="0" borderId="0" xfId="0" applyFont="1" applyAlignment="1">
      <alignment horizontal="left" vertical="top" wrapText="1" readingOrder="1"/>
    </xf>
    <xf numFmtId="0" fontId="13" fillId="5" borderId="5" xfId="0" applyFont="1" applyFill="1" applyBorder="1" applyAlignment="1">
      <alignment horizontal="center" vertical="center" wrapText="1" readingOrder="1"/>
    </xf>
    <xf numFmtId="0" fontId="3" fillId="3" borderId="5" xfId="0" applyFont="1" applyFill="1" applyBorder="1" applyAlignment="1">
      <alignment vertical="top" wrapText="1" readingOrder="1"/>
    </xf>
    <xf numFmtId="167" fontId="13" fillId="3" borderId="5" xfId="0" applyNumberFormat="1" applyFont="1" applyFill="1" applyBorder="1" applyAlignment="1">
      <alignment horizontal="right" vertical="top" wrapText="1" readingOrder="1"/>
    </xf>
    <xf numFmtId="0" fontId="3" fillId="0" borderId="5" xfId="0" applyFont="1" applyBorder="1" applyAlignment="1">
      <alignment vertical="top" wrapText="1" readingOrder="1"/>
    </xf>
    <xf numFmtId="167" fontId="13" fillId="0" borderId="5" xfId="0" applyNumberFormat="1" applyFont="1" applyBorder="1" applyAlignment="1">
      <alignment horizontal="right" vertical="top" wrapText="1" readingOrder="1"/>
    </xf>
    <xf numFmtId="0" fontId="13" fillId="3" borderId="5" xfId="0" applyFont="1" applyFill="1" applyBorder="1" applyAlignment="1">
      <alignment horizontal="right" vertical="top" wrapText="1" readingOrder="1"/>
    </xf>
    <xf numFmtId="0" fontId="8" fillId="0" borderId="5" xfId="0" applyFont="1" applyBorder="1" applyAlignment="1">
      <alignment vertical="top" wrapText="1" readingOrder="1"/>
    </xf>
    <xf numFmtId="0" fontId="15" fillId="0" borderId="5" xfId="0" applyFont="1" applyBorder="1" applyAlignment="1">
      <alignment vertical="top" wrapText="1" readingOrder="1"/>
    </xf>
    <xf numFmtId="0" fontId="12" fillId="2" borderId="5" xfId="0" applyFont="1" applyFill="1" applyBorder="1" applyAlignment="1">
      <alignment horizontal="left" vertical="center" wrapText="1" readingOrder="1"/>
    </xf>
    <xf numFmtId="0" fontId="12" fillId="2" borderId="5" xfId="0" applyFont="1" applyFill="1" applyBorder="1" applyAlignment="1">
      <alignment horizontal="center" vertical="center" wrapText="1" readingOrder="1"/>
    </xf>
    <xf numFmtId="0" fontId="3" fillId="3" borderId="0" xfId="0" applyFont="1" applyFill="1" applyAlignment="1">
      <alignment vertical="top" wrapText="1" readingOrder="1"/>
    </xf>
    <xf numFmtId="168" fontId="3" fillId="3" borderId="0" xfId="0" applyNumberFormat="1" applyFont="1" applyFill="1" applyAlignment="1">
      <alignment horizontal="right" vertical="top" wrapText="1" readingOrder="1"/>
    </xf>
    <xf numFmtId="166" fontId="3" fillId="3" borderId="0" xfId="0" applyNumberFormat="1" applyFont="1" applyFill="1" applyAlignment="1">
      <alignment horizontal="right" vertical="top" wrapText="1" readingOrder="1"/>
    </xf>
    <xf numFmtId="167" fontId="3" fillId="3" borderId="0" xfId="0" applyNumberFormat="1" applyFont="1" applyFill="1" applyAlignment="1">
      <alignment horizontal="right" vertical="top" wrapText="1" readingOrder="1"/>
    </xf>
    <xf numFmtId="168" fontId="3" fillId="0" borderId="0" xfId="0" applyNumberFormat="1" applyFont="1" applyAlignment="1">
      <alignment horizontal="right" vertical="top" wrapText="1" readingOrder="1"/>
    </xf>
    <xf numFmtId="166" fontId="3" fillId="0" borderId="0" xfId="0" applyNumberFormat="1" applyFont="1" applyAlignment="1">
      <alignment horizontal="right" vertical="top" wrapText="1" readingOrder="1"/>
    </xf>
    <xf numFmtId="167" fontId="3" fillId="0" borderId="0" xfId="0" applyNumberFormat="1" applyFont="1" applyAlignment="1">
      <alignment horizontal="right" vertical="top" wrapText="1" readingOrder="1"/>
    </xf>
    <xf numFmtId="0" fontId="13" fillId="3" borderId="0" xfId="0" applyFont="1" applyFill="1" applyAlignment="1">
      <alignment vertical="top" wrapText="1" readingOrder="1"/>
    </xf>
    <xf numFmtId="168" fontId="13" fillId="3" borderId="0" xfId="0" applyNumberFormat="1" applyFont="1" applyFill="1" applyAlignment="1">
      <alignment horizontal="right" vertical="top" wrapText="1" readingOrder="1"/>
    </xf>
    <xf numFmtId="166" fontId="13" fillId="3" borderId="0" xfId="0" applyNumberFormat="1" applyFont="1" applyFill="1" applyAlignment="1">
      <alignment horizontal="right" vertical="top" wrapText="1" readingOrder="1"/>
    </xf>
    <xf numFmtId="167" fontId="13" fillId="3" borderId="0" xfId="0" applyNumberFormat="1" applyFont="1" applyFill="1" applyAlignment="1">
      <alignment horizontal="right" vertical="top" wrapText="1" readingOrder="1"/>
    </xf>
    <xf numFmtId="168"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8" fontId="3" fillId="0" borderId="5" xfId="0" applyNumberFormat="1" applyFont="1" applyBorder="1" applyAlignment="1">
      <alignment horizontal="right" vertical="top" wrapText="1" readingOrder="1"/>
    </xf>
    <xf numFmtId="166" fontId="3" fillId="0" borderId="5" xfId="0" applyNumberFormat="1" applyFont="1" applyBorder="1" applyAlignment="1">
      <alignment horizontal="right" vertical="top" wrapText="1" readingOrder="1"/>
    </xf>
    <xf numFmtId="167" fontId="3" fillId="0" borderId="5" xfId="0" applyNumberFormat="1" applyFont="1" applyBorder="1" applyAlignment="1">
      <alignment horizontal="right" vertical="top" wrapText="1" readingOrder="1"/>
    </xf>
    <xf numFmtId="0" fontId="13" fillId="3" borderId="5" xfId="0" applyFont="1" applyFill="1" applyBorder="1" applyAlignment="1">
      <alignment vertical="top" wrapText="1" readingOrder="1"/>
    </xf>
    <xf numFmtId="168" fontId="13" fillId="3" borderId="5" xfId="0" applyNumberFormat="1" applyFont="1" applyFill="1" applyBorder="1" applyAlignment="1">
      <alignment horizontal="right" vertical="top" wrapText="1" readingOrder="1"/>
    </xf>
    <xf numFmtId="166" fontId="13" fillId="3" borderId="5" xfId="0" applyNumberFormat="1" applyFont="1" applyFill="1" applyBorder="1" applyAlignment="1">
      <alignment horizontal="right" vertical="top" wrapText="1" readingOrder="1"/>
    </xf>
    <xf numFmtId="165" fontId="3" fillId="0" borderId="5" xfId="0" applyNumberFormat="1" applyFont="1" applyBorder="1" applyAlignment="1">
      <alignment horizontal="right" vertical="top" wrapText="1" readingOrder="1"/>
    </xf>
    <xf numFmtId="165" fontId="3" fillId="3" borderId="5" xfId="0" applyNumberFormat="1" applyFont="1" applyFill="1" applyBorder="1" applyAlignment="1">
      <alignment horizontal="right" vertical="top" wrapText="1" readingOrder="1"/>
    </xf>
    <xf numFmtId="165" fontId="13" fillId="3" borderId="5" xfId="0" applyNumberFormat="1" applyFont="1" applyFill="1" applyBorder="1" applyAlignment="1">
      <alignment horizontal="right" vertical="top" wrapText="1" readingOrder="1"/>
    </xf>
    <xf numFmtId="0" fontId="13" fillId="0" borderId="5" xfId="0" applyFont="1" applyBorder="1" applyAlignment="1">
      <alignment vertical="top" wrapText="1" readingOrder="1"/>
    </xf>
    <xf numFmtId="0" fontId="12" fillId="2" borderId="5" xfId="0" applyFont="1" applyFill="1" applyBorder="1" applyAlignment="1">
      <alignment horizontal="center" vertical="top" wrapText="1" readingOrder="1"/>
    </xf>
    <xf numFmtId="169" fontId="3" fillId="3" borderId="5" xfId="0" applyNumberFormat="1" applyFont="1" applyFill="1" applyBorder="1" applyAlignment="1">
      <alignment horizontal="right" vertical="top" wrapText="1" readingOrder="1"/>
    </xf>
    <xf numFmtId="0" fontId="3" fillId="3" borderId="5" xfId="0" applyFont="1" applyFill="1" applyBorder="1" applyAlignment="1">
      <alignment horizontal="left" vertical="top" wrapText="1" readingOrder="1"/>
    </xf>
    <xf numFmtId="0" fontId="3" fillId="3" borderId="5" xfId="0" applyFont="1" applyFill="1" applyBorder="1" applyAlignment="1">
      <alignment horizontal="center" vertical="top" wrapText="1" readingOrder="1"/>
    </xf>
    <xf numFmtId="0" fontId="3" fillId="4" borderId="5" xfId="0" applyFont="1" applyFill="1" applyBorder="1" applyAlignment="1">
      <alignment horizontal="left" vertical="top" wrapText="1" readingOrder="1"/>
    </xf>
    <xf numFmtId="0" fontId="3" fillId="4" borderId="5" xfId="0" applyFont="1" applyFill="1" applyBorder="1" applyAlignment="1">
      <alignment horizontal="center" vertical="top" wrapText="1" readingOrder="1"/>
    </xf>
    <xf numFmtId="170" fontId="3" fillId="3" borderId="5" xfId="0" applyNumberFormat="1" applyFont="1" applyFill="1" applyBorder="1" applyAlignment="1">
      <alignment horizontal="right" vertical="top" wrapText="1" readingOrder="1"/>
    </xf>
    <xf numFmtId="0" fontId="12" fillId="2" borderId="0" xfId="0" applyFont="1" applyFill="1" applyAlignment="1">
      <alignment horizontal="left" vertical="center" wrapText="1" readingOrder="1"/>
    </xf>
    <xf numFmtId="0" fontId="13" fillId="5" borderId="0" xfId="0" applyFont="1" applyFill="1" applyAlignment="1">
      <alignment horizontal="center" vertical="center" wrapText="1" readingOrder="1"/>
    </xf>
    <xf numFmtId="0" fontId="3" fillId="4" borderId="7" xfId="0" applyFont="1" applyFill="1" applyBorder="1" applyAlignment="1">
      <alignment horizontal="center" vertical="top" wrapText="1" readingOrder="1"/>
    </xf>
    <xf numFmtId="0" fontId="3" fillId="3" borderId="7" xfId="0" applyFont="1" applyFill="1" applyBorder="1" applyAlignment="1">
      <alignment horizontal="center" vertical="top" wrapText="1" readingOrder="1"/>
    </xf>
    <xf numFmtId="0" fontId="13" fillId="5" borderId="5" xfId="0" applyFont="1" applyFill="1" applyBorder="1" applyAlignment="1">
      <alignment horizontal="center" vertical="top" wrapText="1" readingOrder="1"/>
    </xf>
    <xf numFmtId="0" fontId="12" fillId="2" borderId="1" xfId="0" applyFont="1" applyFill="1" applyBorder="1" applyAlignment="1">
      <alignment horizontal="center" vertical="top" wrapText="1" readingOrder="1"/>
    </xf>
    <xf numFmtId="0" fontId="13" fillId="3" borderId="1" xfId="0" applyFont="1" applyFill="1" applyBorder="1" applyAlignment="1">
      <alignment horizontal="center" vertical="top" wrapText="1" readingOrder="1"/>
    </xf>
    <xf numFmtId="0" fontId="13" fillId="0" borderId="1" xfId="0" applyFont="1" applyBorder="1" applyAlignment="1">
      <alignment horizontal="center" vertical="top" wrapText="1" readingOrder="1"/>
    </xf>
    <xf numFmtId="0" fontId="13" fillId="0" borderId="0" xfId="0" applyFont="1" applyAlignment="1">
      <alignment horizontal="center" vertical="center" wrapText="1" readingOrder="1"/>
    </xf>
    <xf numFmtId="0" fontId="18" fillId="0" borderId="0" xfId="0" applyFont="1" applyAlignment="1">
      <alignment horizontal="left" vertical="top" wrapText="1" readingOrder="1"/>
    </xf>
    <xf numFmtId="0" fontId="8" fillId="0" borderId="0" xfId="0" applyFont="1" applyAlignment="1">
      <alignment wrapText="1" readingOrder="1"/>
    </xf>
    <xf numFmtId="0" fontId="12" fillId="2" borderId="11" xfId="0" applyFont="1" applyFill="1" applyBorder="1" applyAlignment="1">
      <alignment horizontal="center" vertical="center" wrapText="1" readingOrder="1"/>
    </xf>
    <xf numFmtId="0" fontId="3" fillId="0" borderId="11" xfId="0" applyFont="1" applyBorder="1" applyAlignment="1">
      <alignment horizontal="center" vertical="center" wrapText="1" readingOrder="1"/>
    </xf>
    <xf numFmtId="0" fontId="3" fillId="3" borderId="11" xfId="0" applyFont="1" applyFill="1" applyBorder="1" applyAlignment="1">
      <alignment horizontal="center" vertical="center" wrapText="1" readingOrder="1"/>
    </xf>
    <xf numFmtId="0" fontId="3" fillId="3" borderId="11" xfId="0" applyFont="1" applyFill="1" applyBorder="1" applyAlignment="1">
      <alignment horizontal="right" vertical="center" wrapText="1" readingOrder="1"/>
    </xf>
    <xf numFmtId="0" fontId="3" fillId="0" borderId="11" xfId="0" applyFont="1" applyBorder="1" applyAlignment="1">
      <alignment horizontal="right" vertical="center" wrapText="1" readingOrder="1"/>
    </xf>
    <xf numFmtId="171" fontId="3" fillId="3" borderId="11" xfId="0" applyNumberFormat="1" applyFont="1" applyFill="1" applyBorder="1" applyAlignment="1">
      <alignment horizontal="right" vertical="center" wrapText="1" readingOrder="1"/>
    </xf>
    <xf numFmtId="172" fontId="3" fillId="3" borderId="11" xfId="0" applyNumberFormat="1" applyFont="1" applyFill="1" applyBorder="1" applyAlignment="1">
      <alignment horizontal="right" vertical="center" wrapText="1" readingOrder="1"/>
    </xf>
    <xf numFmtId="172" fontId="3" fillId="0" borderId="11" xfId="0" applyNumberFormat="1" applyFont="1" applyBorder="1" applyAlignment="1">
      <alignment horizontal="right" vertical="center" wrapText="1" readingOrder="1"/>
    </xf>
    <xf numFmtId="0" fontId="3" fillId="0" borderId="0" xfId="0" applyFont="1" applyAlignment="1">
      <alignment wrapText="1" readingOrder="1"/>
    </xf>
    <xf numFmtId="0" fontId="3" fillId="4" borderId="0" xfId="0" applyFont="1" applyFill="1" applyAlignment="1">
      <alignment horizontal="left" vertical="top" wrapText="1" readingOrder="1"/>
    </xf>
    <xf numFmtId="0" fontId="3" fillId="4" borderId="0" xfId="0" applyFont="1" applyFill="1" applyAlignment="1">
      <alignment horizontal="right" vertical="top" wrapText="1" readingOrder="1"/>
    </xf>
    <xf numFmtId="0" fontId="12" fillId="2" borderId="1" xfId="0" applyFont="1" applyFill="1" applyBorder="1" applyAlignment="1">
      <alignment horizontal="left" vertical="center" wrapText="1" readingOrder="1"/>
    </xf>
    <xf numFmtId="0" fontId="12" fillId="2" borderId="1" xfId="0" applyFont="1" applyFill="1" applyBorder="1" applyAlignment="1">
      <alignment horizontal="center" vertical="center" wrapText="1" readingOrder="1"/>
    </xf>
    <xf numFmtId="175" fontId="3" fillId="3" borderId="1" xfId="0" applyNumberFormat="1" applyFont="1" applyFill="1" applyBorder="1" applyAlignment="1">
      <alignment vertical="top" wrapText="1" readingOrder="1"/>
    </xf>
    <xf numFmtId="175" fontId="3" fillId="0" borderId="1" xfId="0" applyNumberFormat="1" applyFont="1" applyBorder="1" applyAlignment="1">
      <alignment vertical="top" wrapText="1" readingOrder="1"/>
    </xf>
    <xf numFmtId="167" fontId="19" fillId="3" borderId="1" xfId="0" applyNumberFormat="1" applyFont="1" applyFill="1" applyBorder="1" applyAlignment="1">
      <alignment horizontal="right" vertical="top" wrapText="1" readingOrder="1"/>
    </xf>
    <xf numFmtId="171" fontId="3" fillId="3" borderId="1" xfId="0" applyNumberFormat="1" applyFont="1" applyFill="1" applyBorder="1" applyAlignment="1">
      <alignment vertical="top" wrapText="1" readingOrder="1"/>
    </xf>
    <xf numFmtId="171" fontId="3" fillId="0" borderId="1" xfId="0" applyNumberFormat="1" applyFont="1" applyBorder="1" applyAlignment="1">
      <alignment vertical="top" wrapText="1" readingOrder="1"/>
    </xf>
    <xf numFmtId="167" fontId="13" fillId="3" borderId="1" xfId="0" applyNumberFormat="1" applyFont="1" applyFill="1" applyBorder="1" applyAlignment="1">
      <alignment vertical="top" wrapText="1" readingOrder="1"/>
    </xf>
    <xf numFmtId="167" fontId="3" fillId="0" borderId="1" xfId="0" applyNumberFormat="1" applyFont="1" applyBorder="1" applyAlignment="1">
      <alignment vertical="top" wrapText="1" readingOrder="1"/>
    </xf>
    <xf numFmtId="171" fontId="19" fillId="4" borderId="1" xfId="0" applyNumberFormat="1" applyFont="1" applyFill="1" applyBorder="1" applyAlignment="1">
      <alignment vertical="top" wrapText="1" readingOrder="1"/>
    </xf>
    <xf numFmtId="171" fontId="3" fillId="4" borderId="1" xfId="0" applyNumberFormat="1" applyFont="1" applyFill="1" applyBorder="1" applyAlignment="1">
      <alignment vertical="top" wrapText="1" readingOrder="1"/>
    </xf>
    <xf numFmtId="167" fontId="12" fillId="2" borderId="1" xfId="0" applyNumberFormat="1" applyFont="1" applyFill="1" applyBorder="1" applyAlignment="1">
      <alignment horizontal="right" vertical="center" wrapText="1" readingOrder="1"/>
    </xf>
    <xf numFmtId="171" fontId="3" fillId="3" borderId="1" xfId="0" applyNumberFormat="1" applyFont="1" applyFill="1" applyBorder="1" applyAlignment="1">
      <alignment horizontal="right" vertical="top" wrapText="1" readingOrder="1"/>
    </xf>
    <xf numFmtId="171" fontId="3" fillId="0" borderId="1" xfId="0" applyNumberFormat="1" applyFont="1" applyBorder="1" applyAlignment="1">
      <alignment horizontal="right" vertical="top" wrapText="1" readingOrder="1"/>
    </xf>
    <xf numFmtId="165" fontId="13" fillId="3" borderId="1" xfId="0" applyNumberFormat="1" applyFont="1" applyFill="1" applyBorder="1" applyAlignment="1">
      <alignment horizontal="right" vertical="top" wrapText="1" readingOrder="1"/>
    </xf>
    <xf numFmtId="165" fontId="3" fillId="0" borderId="1" xfId="0" applyNumberFormat="1" applyFont="1" applyBorder="1" applyAlignment="1">
      <alignment horizontal="right" vertical="top" wrapText="1" readingOrder="1"/>
    </xf>
    <xf numFmtId="0" fontId="3" fillId="3" borderId="1" xfId="0" applyFont="1" applyFill="1" applyBorder="1" applyAlignment="1">
      <alignment horizontal="right" vertical="top" wrapText="1" readingOrder="1"/>
    </xf>
    <xf numFmtId="165" fontId="12" fillId="2" borderId="1" xfId="0" applyNumberFormat="1" applyFont="1" applyFill="1" applyBorder="1" applyAlignment="1">
      <alignment horizontal="right" vertical="center" wrapText="1" readingOrder="1"/>
    </xf>
    <xf numFmtId="168" fontId="12" fillId="2" borderId="1" xfId="0" applyNumberFormat="1" applyFont="1" applyFill="1" applyBorder="1" applyAlignment="1">
      <alignment horizontal="right" vertical="center" wrapText="1" readingOrder="1"/>
    </xf>
    <xf numFmtId="176" fontId="3" fillId="3" borderId="1" xfId="0" applyNumberFormat="1" applyFont="1" applyFill="1" applyBorder="1" applyAlignment="1">
      <alignment horizontal="right" vertical="top" wrapText="1" readingOrder="1"/>
    </xf>
    <xf numFmtId="176" fontId="3" fillId="0" borderId="1" xfId="0" applyNumberFormat="1" applyFont="1" applyBorder="1" applyAlignment="1">
      <alignment horizontal="right" vertical="top" wrapText="1" readingOrder="1"/>
    </xf>
    <xf numFmtId="176" fontId="12" fillId="2" borderId="1" xfId="0" applyNumberFormat="1" applyFont="1" applyFill="1" applyBorder="1" applyAlignment="1">
      <alignment horizontal="right" vertical="center" wrapText="1" readingOrder="1"/>
    </xf>
    <xf numFmtId="166" fontId="3" fillId="0" borderId="1" xfId="0" applyNumberFormat="1" applyFont="1" applyBorder="1" applyAlignment="1">
      <alignment vertical="top" wrapText="1" readingOrder="1"/>
    </xf>
    <xf numFmtId="0" fontId="12" fillId="0" borderId="1" xfId="0" applyFont="1" applyBorder="1" applyAlignment="1">
      <alignment horizontal="center" vertical="center" wrapText="1" readingOrder="1"/>
    </xf>
    <xf numFmtId="0" fontId="12" fillId="0" borderId="0" xfId="0" applyFont="1" applyAlignment="1">
      <alignment horizontal="center" vertical="center" wrapText="1" readingOrder="1"/>
    </xf>
    <xf numFmtId="0" fontId="12" fillId="2" borderId="0" xfId="0" applyFont="1" applyFill="1" applyAlignment="1">
      <alignment horizontal="center" vertical="center" wrapText="1" readingOrder="1"/>
    </xf>
    <xf numFmtId="171" fontId="13" fillId="0" borderId="1" xfId="0" applyNumberFormat="1" applyFont="1" applyBorder="1" applyAlignment="1">
      <alignment vertical="top" wrapText="1" readingOrder="1"/>
    </xf>
    <xf numFmtId="171" fontId="13" fillId="0" borderId="0" xfId="0" applyNumberFormat="1" applyFont="1" applyAlignment="1">
      <alignment vertical="top" wrapText="1" readingOrder="1"/>
    </xf>
    <xf numFmtId="171" fontId="13" fillId="3" borderId="0" xfId="0" applyNumberFormat="1" applyFont="1" applyFill="1" applyAlignment="1">
      <alignment vertical="top" wrapText="1" readingOrder="1"/>
    </xf>
    <xf numFmtId="171" fontId="3" fillId="0" borderId="0" xfId="0" applyNumberFormat="1" applyFont="1" applyAlignment="1">
      <alignment vertical="top" wrapText="1" readingOrder="1"/>
    </xf>
    <xf numFmtId="171" fontId="19" fillId="3" borderId="1" xfId="0" applyNumberFormat="1" applyFont="1" applyFill="1" applyBorder="1" applyAlignment="1">
      <alignment vertical="top" wrapText="1" readingOrder="1"/>
    </xf>
    <xf numFmtId="171" fontId="19" fillId="3" borderId="0" xfId="0" applyNumberFormat="1" applyFont="1" applyFill="1" applyAlignment="1">
      <alignment vertical="top" wrapText="1" readingOrder="1"/>
    </xf>
    <xf numFmtId="171" fontId="19" fillId="0" borderId="1" xfId="0" applyNumberFormat="1" applyFont="1" applyBorder="1" applyAlignment="1">
      <alignment vertical="top" wrapText="1" readingOrder="1"/>
    </xf>
    <xf numFmtId="171" fontId="19" fillId="0" borderId="0" xfId="0" applyNumberFormat="1" applyFont="1" applyAlignment="1">
      <alignment vertical="top" wrapText="1" readingOrder="1"/>
    </xf>
    <xf numFmtId="171" fontId="3" fillId="3" borderId="0" xfId="0" applyNumberFormat="1" applyFont="1" applyFill="1" applyAlignment="1">
      <alignment vertical="top" wrapText="1" readingOrder="1"/>
    </xf>
    <xf numFmtId="171" fontId="12" fillId="2" borderId="1" xfId="0" applyNumberFormat="1" applyFont="1" applyFill="1" applyBorder="1" applyAlignment="1">
      <alignment horizontal="right" vertical="center" wrapText="1" readingOrder="1"/>
    </xf>
    <xf numFmtId="171" fontId="12" fillId="2" borderId="0" xfId="0" applyNumberFormat="1" applyFont="1" applyFill="1" applyAlignment="1">
      <alignment horizontal="right" vertical="center" wrapText="1" readingOrder="1"/>
    </xf>
    <xf numFmtId="0" fontId="8" fillId="4" borderId="0" xfId="0" applyFont="1" applyFill="1" applyAlignment="1">
      <alignment vertical="top" wrapText="1" readingOrder="1"/>
    </xf>
    <xf numFmtId="0" fontId="3" fillId="4" borderId="0" xfId="0" applyFont="1" applyFill="1" applyAlignment="1">
      <alignment vertical="top" wrapText="1" readingOrder="1"/>
    </xf>
    <xf numFmtId="171" fontId="3" fillId="3" borderId="5" xfId="0" applyNumberFormat="1" applyFont="1" applyFill="1" applyBorder="1" applyAlignment="1">
      <alignment vertical="top" wrapText="1" readingOrder="1"/>
    </xf>
    <xf numFmtId="166" fontId="3" fillId="3" borderId="5" xfId="0" applyNumberFormat="1" applyFont="1" applyFill="1" applyBorder="1" applyAlignment="1">
      <alignment vertical="top" wrapText="1" readingOrder="1"/>
    </xf>
    <xf numFmtId="166" fontId="3" fillId="4" borderId="5" xfId="0" applyNumberFormat="1" applyFont="1" applyFill="1" applyBorder="1" applyAlignment="1">
      <alignment vertical="top" wrapText="1" readingOrder="1"/>
    </xf>
    <xf numFmtId="171" fontId="3" fillId="0" borderId="5" xfId="0" applyNumberFormat="1" applyFont="1" applyBorder="1" applyAlignment="1">
      <alignment vertical="top" wrapText="1" readingOrder="1"/>
    </xf>
    <xf numFmtId="166" fontId="3" fillId="0" borderId="5" xfId="0" applyNumberFormat="1" applyFont="1" applyBorder="1" applyAlignment="1">
      <alignment vertical="top" wrapText="1" readingOrder="1"/>
    </xf>
    <xf numFmtId="166" fontId="13" fillId="0" borderId="5" xfId="0" applyNumberFormat="1" applyFont="1" applyBorder="1" applyAlignment="1">
      <alignment vertical="top" wrapText="1" readingOrder="1"/>
    </xf>
    <xf numFmtId="171" fontId="13" fillId="3" borderId="5" xfId="0" applyNumberFormat="1" applyFont="1" applyFill="1" applyBorder="1" applyAlignment="1">
      <alignment vertical="top" wrapText="1" readingOrder="1"/>
    </xf>
    <xf numFmtId="166" fontId="13" fillId="3" borderId="5" xfId="0" applyNumberFormat="1" applyFont="1" applyFill="1" applyBorder="1" applyAlignment="1">
      <alignment vertical="top" wrapText="1" readingOrder="1"/>
    </xf>
    <xf numFmtId="166" fontId="3" fillId="0" borderId="0" xfId="0" applyNumberFormat="1" applyFont="1" applyAlignment="1">
      <alignment vertical="top" wrapText="1" readingOrder="1"/>
    </xf>
    <xf numFmtId="166" fontId="13" fillId="0" borderId="0" xfId="0" applyNumberFormat="1" applyFont="1" applyAlignment="1">
      <alignment vertical="top" wrapText="1" readingOrder="1"/>
    </xf>
    <xf numFmtId="0" fontId="20" fillId="0" borderId="0" xfId="0" applyFont="1" applyAlignment="1">
      <alignment vertical="top" wrapText="1" readingOrder="1"/>
    </xf>
    <xf numFmtId="171" fontId="3" fillId="4" borderId="0" xfId="0" applyNumberFormat="1" applyFont="1" applyFill="1" applyAlignment="1">
      <alignment vertical="top" wrapText="1" readingOrder="1"/>
    </xf>
    <xf numFmtId="0" fontId="13" fillId="4" borderId="0" xfId="0" applyFont="1" applyFill="1" applyAlignment="1">
      <alignment vertical="top" wrapText="1" readingOrder="1"/>
    </xf>
    <xf numFmtId="171" fontId="21" fillId="3" borderId="0" xfId="0" applyNumberFormat="1" applyFont="1" applyFill="1" applyAlignment="1">
      <alignment vertical="top" wrapText="1" readingOrder="1"/>
    </xf>
    <xf numFmtId="171" fontId="19" fillId="4" borderId="0" xfId="0" applyNumberFormat="1" applyFont="1" applyFill="1" applyAlignment="1">
      <alignment vertical="top" wrapText="1" readingOrder="1"/>
    </xf>
    <xf numFmtId="166" fontId="13" fillId="3" borderId="0" xfId="0" applyNumberFormat="1" applyFont="1" applyFill="1" applyAlignment="1">
      <alignment vertical="top" wrapText="1" readingOrder="1"/>
    </xf>
    <xf numFmtId="166" fontId="13" fillId="4" borderId="0" xfId="0" applyNumberFormat="1" applyFont="1" applyFill="1" applyAlignment="1">
      <alignment vertical="top" wrapText="1" readingOrder="1"/>
    </xf>
    <xf numFmtId="171" fontId="3" fillId="3" borderId="5" xfId="0" applyNumberFormat="1" applyFont="1" applyFill="1" applyBorder="1" applyAlignment="1">
      <alignment horizontal="right" vertical="top" wrapText="1" readingOrder="1"/>
    </xf>
    <xf numFmtId="0" fontId="3" fillId="3" borderId="5" xfId="0" applyFont="1" applyFill="1" applyBorder="1" applyAlignment="1">
      <alignment horizontal="right" vertical="top" wrapText="1" readingOrder="1"/>
    </xf>
    <xf numFmtId="0" fontId="2" fillId="4" borderId="0" xfId="0" applyFont="1" applyFill="1" applyAlignment="1">
      <alignment vertical="top" wrapText="1" readingOrder="1"/>
    </xf>
    <xf numFmtId="0" fontId="2" fillId="4" borderId="0" xfId="0" applyFont="1" applyFill="1" applyAlignment="1">
      <alignment horizontal="center" vertical="top" wrapText="1" readingOrder="1"/>
    </xf>
    <xf numFmtId="0" fontId="4" fillId="4" borderId="0" xfId="0" applyFont="1" applyFill="1" applyAlignment="1">
      <alignment horizontal="left" vertical="top" wrapText="1" readingOrder="1"/>
    </xf>
    <xf numFmtId="0" fontId="12" fillId="2" borderId="8" xfId="0" applyFont="1" applyFill="1" applyBorder="1" applyAlignment="1">
      <alignment horizontal="center" vertical="center" wrapText="1" readingOrder="1"/>
    </xf>
    <xf numFmtId="0" fontId="3" fillId="4" borderId="5" xfId="0"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167" fontId="3" fillId="4" borderId="5" xfId="0" applyNumberFormat="1" applyFont="1" applyFill="1" applyBorder="1" applyAlignment="1">
      <alignment horizontal="right" vertical="top" wrapText="1" readingOrder="1"/>
    </xf>
    <xf numFmtId="0" fontId="12" fillId="2" borderId="8" xfId="0" applyFont="1" applyFill="1" applyBorder="1" applyAlignment="1">
      <alignment horizontal="left" vertical="center" wrapText="1" readingOrder="1"/>
    </xf>
    <xf numFmtId="0" fontId="12" fillId="2" borderId="8" xfId="0" applyFont="1" applyFill="1" applyBorder="1" applyAlignment="1">
      <alignment horizontal="right" vertical="center" wrapText="1" readingOrder="1"/>
    </xf>
    <xf numFmtId="166" fontId="12" fillId="2" borderId="8" xfId="0" applyNumberFormat="1" applyFont="1" applyFill="1" applyBorder="1" applyAlignment="1">
      <alignment horizontal="right" vertical="center" wrapText="1" readingOrder="1"/>
    </xf>
    <xf numFmtId="167" fontId="12" fillId="2" borderId="8" xfId="0" applyNumberFormat="1" applyFont="1" applyFill="1" applyBorder="1" applyAlignment="1">
      <alignment horizontal="right" vertical="center" wrapText="1" readingOrder="1"/>
    </xf>
    <xf numFmtId="0" fontId="8" fillId="4" borderId="5" xfId="0" applyFont="1" applyFill="1" applyBorder="1" applyAlignment="1">
      <alignment horizontal="left" vertical="top" wrapText="1" readingOrder="1"/>
    </xf>
    <xf numFmtId="0" fontId="23" fillId="0" borderId="0" xfId="0" applyFont="1" applyAlignment="1">
      <alignment vertical="top" wrapText="1" readingOrder="1"/>
    </xf>
    <xf numFmtId="0" fontId="12" fillId="2" borderId="12" xfId="0" applyFont="1" applyFill="1" applyBorder="1" applyAlignment="1">
      <alignment vertical="top" wrapText="1" readingOrder="1"/>
    </xf>
    <xf numFmtId="0" fontId="12" fillId="2" borderId="13" xfId="0" applyFont="1" applyFill="1" applyBorder="1" applyAlignment="1">
      <alignment horizontal="center" vertical="center" wrapText="1" readingOrder="1"/>
    </xf>
    <xf numFmtId="171" fontId="3" fillId="4" borderId="5" xfId="0" applyNumberFormat="1" applyFont="1" applyFill="1" applyBorder="1" applyAlignment="1">
      <alignment vertical="top" wrapText="1" readingOrder="1"/>
    </xf>
    <xf numFmtId="0" fontId="3" fillId="4" borderId="5" xfId="0" applyFont="1" applyFill="1" applyBorder="1" applyAlignment="1">
      <alignment vertical="top" wrapText="1" readingOrder="1"/>
    </xf>
    <xf numFmtId="0" fontId="2" fillId="2" borderId="5" xfId="0" applyFont="1" applyFill="1" applyBorder="1" applyAlignment="1">
      <alignment vertical="center" wrapText="1" readingOrder="1"/>
    </xf>
    <xf numFmtId="0" fontId="2" fillId="2" borderId="5" xfId="0" applyFont="1" applyFill="1" applyBorder="1" applyAlignment="1">
      <alignment horizontal="center" vertical="center" wrapText="1" readingOrder="1"/>
    </xf>
    <xf numFmtId="0" fontId="8" fillId="3" borderId="5" xfId="0" applyFont="1" applyFill="1" applyBorder="1" applyAlignment="1">
      <alignment horizontal="left" vertical="top" wrapText="1" readingOrder="1"/>
    </xf>
    <xf numFmtId="171" fontId="8" fillId="3" borderId="5" xfId="0" applyNumberFormat="1" applyFont="1" applyFill="1" applyBorder="1" applyAlignment="1">
      <alignment vertical="top" wrapText="1" readingOrder="1"/>
    </xf>
    <xf numFmtId="171" fontId="8" fillId="4" borderId="5" xfId="0" applyNumberFormat="1" applyFont="1" applyFill="1" applyBorder="1" applyAlignment="1">
      <alignment vertical="top" wrapText="1" readingOrder="1"/>
    </xf>
    <xf numFmtId="0" fontId="2" fillId="2" borderId="5" xfId="0" applyFont="1" applyFill="1" applyBorder="1" applyAlignment="1">
      <alignment horizontal="left" vertical="top" wrapText="1" readingOrder="1"/>
    </xf>
    <xf numFmtId="171" fontId="2" fillId="2" borderId="5" xfId="0" applyNumberFormat="1" applyFont="1" applyFill="1" applyBorder="1" applyAlignment="1">
      <alignment vertical="top" wrapText="1" readingOrder="1"/>
    </xf>
    <xf numFmtId="0" fontId="12" fillId="0" borderId="5" xfId="0" applyFont="1" applyBorder="1" applyAlignment="1">
      <alignment horizontal="left" vertical="center" wrapText="1" readingOrder="1"/>
    </xf>
    <xf numFmtId="0" fontId="13" fillId="0" borderId="0" xfId="0" applyFont="1" applyAlignment="1">
      <alignment horizontal="left" vertical="top" wrapText="1" readingOrder="1"/>
    </xf>
    <xf numFmtId="0" fontId="13" fillId="0" borderId="0" xfId="0" applyFont="1" applyAlignment="1">
      <alignment horizontal="center" vertical="top" wrapText="1" readingOrder="1"/>
    </xf>
    <xf numFmtId="0" fontId="12" fillId="6" borderId="5" xfId="0" applyFont="1" applyFill="1" applyBorder="1" applyAlignment="1">
      <alignment horizontal="center" vertical="center" wrapText="1" readingOrder="1"/>
    </xf>
    <xf numFmtId="0" fontId="24" fillId="0" borderId="0" xfId="0" applyFont="1" applyAlignment="1">
      <alignment horizontal="left" vertical="top" wrapText="1" readingOrder="1"/>
    </xf>
    <xf numFmtId="177" fontId="3" fillId="3" borderId="0" xfId="0" applyNumberFormat="1" applyFont="1" applyFill="1" applyAlignment="1">
      <alignment horizontal="right" vertical="center" wrapText="1" readingOrder="1"/>
    </xf>
    <xf numFmtId="0" fontId="12" fillId="0" borderId="6" xfId="0" applyFont="1" applyBorder="1" applyAlignment="1">
      <alignment horizontal="left" vertical="top" wrapText="1" readingOrder="1"/>
    </xf>
    <xf numFmtId="177" fontId="12" fillId="2" borderId="6" xfId="0" applyNumberFormat="1" applyFont="1" applyFill="1" applyBorder="1" applyAlignment="1">
      <alignment horizontal="right" vertical="center" wrapText="1" readingOrder="1"/>
    </xf>
    <xf numFmtId="171" fontId="12" fillId="2" borderId="6" xfId="0" applyNumberFormat="1" applyFont="1" applyFill="1" applyBorder="1" applyAlignment="1">
      <alignment horizontal="right" vertical="center" wrapText="1" readingOrder="1"/>
    </xf>
    <xf numFmtId="0" fontId="24" fillId="0" borderId="5" xfId="0" applyFont="1" applyBorder="1" applyAlignment="1">
      <alignment horizontal="right" vertical="top" wrapText="1" readingOrder="1"/>
    </xf>
    <xf numFmtId="0" fontId="13" fillId="4" borderId="0" xfId="0" applyFont="1" applyFill="1" applyAlignment="1">
      <alignment horizontal="left" vertical="top" wrapText="1" readingOrder="1"/>
    </xf>
    <xf numFmtId="0" fontId="12" fillId="0" borderId="0" xfId="0" applyFont="1" applyAlignment="1">
      <alignment horizontal="center" vertical="top" wrapText="1" readingOrder="1"/>
    </xf>
    <xf numFmtId="0" fontId="3" fillId="3" borderId="0" xfId="0" applyFont="1" applyFill="1" applyAlignment="1">
      <alignment horizontal="left" vertical="top" wrapText="1" readingOrder="1"/>
    </xf>
    <xf numFmtId="168" fontId="3" fillId="7" borderId="0" xfId="0" applyNumberFormat="1" applyFont="1" applyFill="1" applyAlignment="1">
      <alignment horizontal="right" vertical="center" wrapText="1" readingOrder="1"/>
    </xf>
    <xf numFmtId="167" fontId="3" fillId="7" borderId="0" xfId="0" applyNumberFormat="1" applyFont="1" applyFill="1" applyAlignment="1">
      <alignment horizontal="right" vertical="center" wrapText="1" readingOrder="1"/>
    </xf>
    <xf numFmtId="167" fontId="3" fillId="4" borderId="0" xfId="0" applyNumberFormat="1" applyFont="1" applyFill="1" applyAlignment="1">
      <alignment horizontal="right" vertical="center" wrapText="1" readingOrder="1"/>
    </xf>
    <xf numFmtId="168" fontId="3" fillId="4" borderId="0" xfId="0" applyNumberFormat="1" applyFont="1" applyFill="1" applyAlignment="1">
      <alignment horizontal="right" vertical="center" wrapText="1" readingOrder="1"/>
    </xf>
    <xf numFmtId="0" fontId="12" fillId="2" borderId="6" xfId="0" applyFont="1" applyFill="1" applyBorder="1" applyAlignment="1">
      <alignment horizontal="left" vertical="top" wrapText="1" readingOrder="1"/>
    </xf>
    <xf numFmtId="168" fontId="12" fillId="6" borderId="6" xfId="0" applyNumberFormat="1" applyFont="1" applyFill="1" applyBorder="1" applyAlignment="1">
      <alignment horizontal="right" vertical="center" wrapText="1" readingOrder="1"/>
    </xf>
    <xf numFmtId="167" fontId="12" fillId="6" borderId="6" xfId="0" applyNumberFormat="1" applyFont="1" applyFill="1" applyBorder="1" applyAlignment="1">
      <alignment horizontal="right" vertical="center" wrapText="1" readingOrder="1"/>
    </xf>
    <xf numFmtId="165" fontId="3" fillId="4" borderId="0" xfId="0" applyNumberFormat="1" applyFont="1" applyFill="1" applyAlignment="1">
      <alignment horizontal="right" vertical="top" wrapText="1" readingOrder="1"/>
    </xf>
    <xf numFmtId="167" fontId="3" fillId="4" borderId="0" xfId="0" applyNumberFormat="1" applyFont="1" applyFill="1" applyAlignment="1">
      <alignment horizontal="right" vertical="top" wrapText="1" readingOrder="1"/>
    </xf>
    <xf numFmtId="166" fontId="3" fillId="4" borderId="0" xfId="0" applyNumberFormat="1" applyFont="1" applyFill="1" applyAlignment="1">
      <alignment horizontal="right" vertical="top" wrapText="1" readingOrder="1"/>
    </xf>
    <xf numFmtId="165" fontId="3" fillId="3" borderId="0" xfId="0" applyNumberFormat="1" applyFont="1" applyFill="1" applyAlignment="1">
      <alignment horizontal="right" vertical="top" wrapText="1" readingOrder="1"/>
    </xf>
    <xf numFmtId="165" fontId="12" fillId="2" borderId="6" xfId="0" applyNumberFormat="1" applyFont="1" applyFill="1" applyBorder="1" applyAlignment="1">
      <alignment horizontal="right" vertical="top" wrapText="1" readingOrder="1"/>
    </xf>
    <xf numFmtId="166" fontId="12" fillId="2" borderId="6" xfId="0" applyNumberFormat="1" applyFont="1" applyFill="1" applyBorder="1" applyAlignment="1">
      <alignment horizontal="right" vertical="top" wrapText="1" readingOrder="1"/>
    </xf>
    <xf numFmtId="167" fontId="12" fillId="2" borderId="6" xfId="0" applyNumberFormat="1" applyFont="1" applyFill="1" applyBorder="1" applyAlignment="1">
      <alignment horizontal="right" vertical="top" wrapText="1" readingOrder="1"/>
    </xf>
    <xf numFmtId="0" fontId="22" fillId="4" borderId="0" xfId="0" applyFont="1" applyFill="1" applyAlignment="1">
      <alignment horizontal="left" vertical="top" wrapText="1" readingOrder="1"/>
    </xf>
    <xf numFmtId="0" fontId="12" fillId="4" borderId="0" xfId="0" applyFont="1" applyFill="1" applyAlignment="1">
      <alignment vertical="top" wrapText="1" readingOrder="1"/>
    </xf>
    <xf numFmtId="0" fontId="2" fillId="2" borderId="8" xfId="0" applyFont="1" applyFill="1" applyBorder="1" applyAlignment="1">
      <alignment horizontal="center" vertical="center" wrapText="1" readingOrder="1"/>
    </xf>
    <xf numFmtId="181" fontId="8" fillId="3" borderId="5" xfId="0" applyNumberFormat="1" applyFont="1" applyFill="1" applyBorder="1" applyAlignment="1">
      <alignment horizontal="left" vertical="top" wrapText="1" readingOrder="1"/>
    </xf>
    <xf numFmtId="167" fontId="8" fillId="3" borderId="5" xfId="0" applyNumberFormat="1" applyFont="1" applyFill="1" applyBorder="1" applyAlignment="1">
      <alignment horizontal="right" vertical="top" wrapText="1" readingOrder="1"/>
    </xf>
    <xf numFmtId="182" fontId="8" fillId="3" borderId="5" xfId="0" applyNumberFormat="1" applyFont="1" applyFill="1" applyBorder="1" applyAlignment="1">
      <alignment horizontal="right" vertical="top" wrapText="1" readingOrder="1"/>
    </xf>
    <xf numFmtId="181" fontId="8" fillId="4" borderId="5" xfId="0" applyNumberFormat="1" applyFont="1" applyFill="1" applyBorder="1" applyAlignment="1">
      <alignment horizontal="left" vertical="top" wrapText="1" readingOrder="1"/>
    </xf>
    <xf numFmtId="167" fontId="8" fillId="4" borderId="5" xfId="0" applyNumberFormat="1" applyFont="1" applyFill="1" applyBorder="1" applyAlignment="1">
      <alignment horizontal="right" vertical="top" wrapText="1" readingOrder="1"/>
    </xf>
    <xf numFmtId="182" fontId="8" fillId="4" borderId="5" xfId="0" applyNumberFormat="1" applyFont="1" applyFill="1" applyBorder="1" applyAlignment="1">
      <alignment horizontal="right" vertical="top" wrapText="1" readingOrder="1"/>
    </xf>
    <xf numFmtId="0" fontId="8" fillId="4" borderId="5" xfId="0" applyFont="1" applyFill="1" applyBorder="1" applyAlignment="1">
      <alignment vertical="top" wrapText="1" readingOrder="1"/>
    </xf>
    <xf numFmtId="0" fontId="8" fillId="4" borderId="5" xfId="0" applyFont="1" applyFill="1" applyBorder="1" applyAlignment="1">
      <alignment horizontal="center" vertical="top" wrapText="1" readingOrder="1"/>
    </xf>
    <xf numFmtId="0" fontId="12" fillId="0" borderId="0" xfId="0" applyFont="1" applyAlignment="1">
      <alignment horizontal="left" vertical="top" wrapText="1" readingOrder="1"/>
    </xf>
    <xf numFmtId="168" fontId="3" fillId="7" borderId="0" xfId="0" applyNumberFormat="1" applyFont="1" applyFill="1" applyAlignment="1">
      <alignment horizontal="right" vertical="top" wrapText="1" readingOrder="1"/>
    </xf>
    <xf numFmtId="167" fontId="3" fillId="7" borderId="0" xfId="0" applyNumberFormat="1" applyFont="1" applyFill="1" applyAlignment="1">
      <alignment horizontal="right" vertical="top" wrapText="1" readingOrder="1"/>
    </xf>
    <xf numFmtId="168" fontId="3" fillId="4" borderId="0" xfId="0" applyNumberFormat="1" applyFont="1" applyFill="1" applyAlignment="1">
      <alignment horizontal="right" vertical="top" wrapText="1" readingOrder="1"/>
    </xf>
    <xf numFmtId="168" fontId="12" fillId="6" borderId="6" xfId="0" applyNumberFormat="1" applyFont="1" applyFill="1" applyBorder="1" applyAlignment="1">
      <alignment horizontal="right" vertical="top" wrapText="1" readingOrder="1"/>
    </xf>
    <xf numFmtId="167" fontId="12" fillId="6" borderId="6" xfId="0" applyNumberFormat="1" applyFont="1" applyFill="1" applyBorder="1" applyAlignment="1">
      <alignment horizontal="right" vertical="top" wrapText="1" readingOrder="1"/>
    </xf>
    <xf numFmtId="0" fontId="25" fillId="0" borderId="0" xfId="0" applyFont="1" applyAlignment="1">
      <alignment vertical="top" wrapText="1" readingOrder="1"/>
    </xf>
    <xf numFmtId="0" fontId="12" fillId="2" borderId="5" xfId="0" applyFont="1" applyFill="1" applyBorder="1" applyAlignment="1">
      <alignment horizontal="left" vertical="top" wrapText="1" readingOrder="1"/>
    </xf>
    <xf numFmtId="0" fontId="26" fillId="0" borderId="0" xfId="0" applyFont="1" applyAlignment="1">
      <alignment horizontal="left" vertical="top" wrapText="1" readingOrder="1"/>
    </xf>
    <xf numFmtId="0" fontId="3" fillId="3" borderId="1" xfId="0" applyFont="1" applyFill="1" applyBorder="1" applyAlignment="1">
      <alignment horizontal="left" vertical="top" wrapText="1" readingOrder="1"/>
    </xf>
    <xf numFmtId="0" fontId="3" fillId="4" borderId="1" xfId="0" applyFont="1" applyFill="1" applyBorder="1" applyAlignment="1">
      <alignment horizontal="left" vertical="top" wrapText="1" readingOrder="1"/>
    </xf>
    <xf numFmtId="0" fontId="12" fillId="2" borderId="7" xfId="0" applyFont="1" applyFill="1" applyBorder="1" applyAlignment="1">
      <alignment horizontal="left" vertical="top" wrapText="1" readingOrder="1"/>
    </xf>
    <xf numFmtId="0" fontId="3" fillId="0" borderId="0" xfId="0" applyFont="1" applyAlignment="1">
      <alignment horizontal="right" vertical="center" wrapText="1" readingOrder="1"/>
    </xf>
    <xf numFmtId="0" fontId="27" fillId="4" borderId="0" xfId="0" applyFont="1" applyFill="1" applyAlignment="1">
      <alignment horizontal="left" vertical="top" wrapText="1" readingOrder="1"/>
    </xf>
    <xf numFmtId="0" fontId="28" fillId="4" borderId="0" xfId="0" applyFont="1" applyFill="1" applyAlignment="1">
      <alignment horizontal="left" vertical="top" wrapText="1" readingOrder="1"/>
    </xf>
    <xf numFmtId="0" fontId="4" fillId="4" borderId="26" xfId="0" applyFont="1" applyFill="1" applyBorder="1" applyAlignment="1">
      <alignment horizontal="left" vertical="top" wrapText="1" readingOrder="1"/>
    </xf>
    <xf numFmtId="0" fontId="28" fillId="4" borderId="27" xfId="0" applyFont="1" applyFill="1" applyBorder="1" applyAlignment="1">
      <alignment horizontal="left" vertical="top" wrapText="1" readingOrder="1"/>
    </xf>
    <xf numFmtId="0" fontId="3" fillId="0" borderId="27" xfId="0" applyFont="1" applyBorder="1" applyAlignment="1">
      <alignment horizontal="right" vertical="center" wrapText="1" readingOrder="1"/>
    </xf>
    <xf numFmtId="0" fontId="12" fillId="0" borderId="28" xfId="0" applyFont="1" applyBorder="1" applyAlignment="1">
      <alignment horizontal="center" vertical="top" wrapText="1" readingOrder="1"/>
    </xf>
    <xf numFmtId="0" fontId="4" fillId="4" borderId="29" xfId="0" applyFont="1" applyFill="1" applyBorder="1" applyAlignment="1">
      <alignment horizontal="left" vertical="top" wrapText="1" readingOrder="1"/>
    </xf>
    <xf numFmtId="0" fontId="12" fillId="0" borderId="30" xfId="0" applyFont="1" applyBorder="1" applyAlignment="1">
      <alignment horizontal="center" vertical="top" wrapText="1" readingOrder="1"/>
    </xf>
    <xf numFmtId="181" fontId="3" fillId="0" borderId="0" xfId="0" applyNumberFormat="1" applyFont="1" applyAlignment="1">
      <alignment horizontal="right" vertical="center" wrapText="1" readingOrder="1"/>
    </xf>
    <xf numFmtId="174" fontId="3" fillId="0" borderId="0" xfId="0" applyNumberFormat="1" applyFont="1" applyAlignment="1">
      <alignment horizontal="right" vertical="center" wrapText="1" readingOrder="1"/>
    </xf>
    <xf numFmtId="0" fontId="3" fillId="0" borderId="0" xfId="0" applyFont="1" applyAlignment="1">
      <alignment horizontal="center" vertical="top" wrapText="1" readingOrder="1"/>
    </xf>
    <xf numFmtId="180" fontId="23" fillId="0" borderId="0" xfId="0" applyNumberFormat="1" applyFont="1" applyAlignment="1">
      <alignment horizontal="right" vertical="top" wrapText="1" readingOrder="1"/>
    </xf>
    <xf numFmtId="0" fontId="27" fillId="4" borderId="15" xfId="0" applyFont="1" applyFill="1" applyBorder="1" applyAlignment="1">
      <alignment horizontal="left" vertical="top" wrapText="1" readingOrder="1"/>
    </xf>
    <xf numFmtId="0" fontId="12" fillId="0" borderId="15" xfId="0" applyFont="1" applyBorder="1" applyAlignment="1">
      <alignment horizontal="center" vertical="center" wrapText="1" readingOrder="1"/>
    </xf>
    <xf numFmtId="183" fontId="13" fillId="0" borderId="15" xfId="0" applyNumberFormat="1" applyFont="1" applyBorder="1" applyAlignment="1">
      <alignment horizontal="center" vertical="top" wrapText="1" readingOrder="1"/>
    </xf>
    <xf numFmtId="0" fontId="12" fillId="0" borderId="31" xfId="0" applyFont="1" applyBorder="1" applyAlignment="1">
      <alignment horizontal="center" vertical="top" wrapText="1" readingOrder="1"/>
    </xf>
    <xf numFmtId="0" fontId="12" fillId="0" borderId="15" xfId="0" applyFont="1" applyBorder="1" applyAlignment="1">
      <alignment horizontal="center" vertical="top" wrapText="1" readingOrder="1"/>
    </xf>
    <xf numFmtId="167" fontId="3" fillId="0" borderId="0" xfId="0" applyNumberFormat="1" applyFont="1" applyAlignment="1">
      <alignment horizontal="center" vertical="top" wrapText="1" readingOrder="1"/>
    </xf>
    <xf numFmtId="0" fontId="4" fillId="4" borderId="32" xfId="0" applyFont="1" applyFill="1" applyBorder="1" applyAlignment="1">
      <alignment horizontal="left" vertical="top" wrapText="1" readingOrder="1"/>
    </xf>
    <xf numFmtId="0" fontId="27" fillId="4" borderId="33" xfId="0" applyFont="1" applyFill="1" applyBorder="1" applyAlignment="1">
      <alignment horizontal="left" vertical="top" wrapText="1" readingOrder="1"/>
    </xf>
    <xf numFmtId="0" fontId="12" fillId="0" borderId="33" xfId="0" applyFont="1" applyBorder="1" applyAlignment="1">
      <alignment horizontal="center" vertical="center" wrapText="1" readingOrder="1"/>
    </xf>
    <xf numFmtId="0" fontId="12" fillId="0" borderId="33" xfId="0" applyFont="1" applyBorder="1" applyAlignment="1">
      <alignment horizontal="center" vertical="top" wrapText="1" readingOrder="1"/>
    </xf>
    <xf numFmtId="0" fontId="12" fillId="0" borderId="34" xfId="0" applyFont="1" applyBorder="1" applyAlignment="1">
      <alignment horizontal="center" vertical="top" wrapText="1" readingOrder="1"/>
    </xf>
    <xf numFmtId="0" fontId="4" fillId="4" borderId="15" xfId="0" applyFont="1" applyFill="1" applyBorder="1" applyAlignment="1">
      <alignment horizontal="left" vertical="top" wrapText="1" readingOrder="1"/>
    </xf>
    <xf numFmtId="0" fontId="12" fillId="0" borderId="27" xfId="0" applyFont="1" applyBorder="1" applyAlignment="1">
      <alignment horizontal="center" vertical="center" wrapText="1" readingOrder="1"/>
    </xf>
    <xf numFmtId="0" fontId="12" fillId="0" borderId="27" xfId="0" applyFont="1" applyBorder="1" applyAlignment="1">
      <alignment horizontal="center" vertical="top" wrapText="1" readingOrder="1"/>
    </xf>
    <xf numFmtId="0" fontId="13" fillId="4" borderId="29" xfId="0" applyFont="1" applyFill="1" applyBorder="1" applyAlignment="1">
      <alignment horizontal="left" vertical="top" wrapText="1" readingOrder="1"/>
    </xf>
    <xf numFmtId="0" fontId="13" fillId="0" borderId="30" xfId="0" applyFont="1" applyBorder="1" applyAlignment="1">
      <alignment horizontal="center" vertical="center" wrapText="1" readingOrder="1"/>
    </xf>
    <xf numFmtId="0" fontId="13" fillId="0" borderId="29" xfId="0" applyFont="1" applyBorder="1" applyAlignment="1">
      <alignment horizontal="left" vertical="top" wrapText="1" readingOrder="1"/>
    </xf>
    <xf numFmtId="0" fontId="13" fillId="0" borderId="0" xfId="0" applyFont="1" applyAlignment="1">
      <alignment horizontal="right" vertical="center" wrapText="1" readingOrder="1"/>
    </xf>
    <xf numFmtId="0" fontId="13" fillId="0" borderId="30" xfId="0" applyFont="1" applyBorder="1" applyAlignment="1">
      <alignment horizontal="right" vertical="center" wrapText="1" readingOrder="1"/>
    </xf>
    <xf numFmtId="167" fontId="3" fillId="0" borderId="0" xfId="0" applyNumberFormat="1" applyFont="1" applyAlignment="1">
      <alignment horizontal="right" vertical="center" wrapText="1" readingOrder="1"/>
    </xf>
    <xf numFmtId="167" fontId="13" fillId="0" borderId="0" xfId="0" applyNumberFormat="1" applyFont="1" applyAlignment="1">
      <alignment horizontal="right" vertical="center" wrapText="1" readingOrder="1"/>
    </xf>
    <xf numFmtId="0" fontId="23" fillId="0" borderId="0" xfId="0" applyFont="1" applyAlignment="1">
      <alignment horizontal="left" vertical="top" wrapText="1" readingOrder="1"/>
    </xf>
    <xf numFmtId="167" fontId="23" fillId="0" borderId="0" xfId="0" applyNumberFormat="1" applyFont="1" applyAlignment="1">
      <alignment horizontal="right" vertical="center" wrapText="1" readingOrder="1"/>
    </xf>
    <xf numFmtId="0" fontId="25" fillId="0" borderId="29" xfId="0" applyFont="1" applyBorder="1" applyAlignment="1">
      <alignment vertical="top" wrapText="1" readingOrder="1"/>
    </xf>
    <xf numFmtId="0" fontId="13" fillId="0" borderId="30" xfId="0" applyFont="1" applyBorder="1" applyAlignment="1">
      <alignment horizontal="center" vertical="top" wrapText="1" readingOrder="1"/>
    </xf>
    <xf numFmtId="0" fontId="25" fillId="0" borderId="32" xfId="0" applyFont="1" applyBorder="1" applyAlignment="1">
      <alignment vertical="top" wrapText="1" readingOrder="1"/>
    </xf>
    <xf numFmtId="0" fontId="3" fillId="0" borderId="35" xfId="0" applyFont="1" applyBorder="1" applyAlignment="1">
      <alignment vertical="top" wrapText="1" readingOrder="1"/>
    </xf>
    <xf numFmtId="0" fontId="13" fillId="0" borderId="35" xfId="0" applyFont="1" applyBorder="1" applyAlignment="1">
      <alignment horizontal="left" vertical="top" wrapText="1" readingOrder="1"/>
    </xf>
    <xf numFmtId="0" fontId="13" fillId="0" borderId="35" xfId="0" applyFont="1" applyBorder="1" applyAlignment="1">
      <alignment horizontal="right" vertical="top" wrapText="1" readingOrder="1"/>
    </xf>
    <xf numFmtId="0" fontId="13" fillId="0" borderId="34" xfId="0" applyFont="1" applyBorder="1" applyAlignment="1">
      <alignment horizontal="center" vertical="top" wrapText="1" readingOrder="1"/>
    </xf>
    <xf numFmtId="0" fontId="29" fillId="0" borderId="26" xfId="0" applyFont="1" applyBorder="1" applyAlignment="1">
      <alignment vertical="center" wrapText="1" readingOrder="1"/>
    </xf>
    <xf numFmtId="0" fontId="12" fillId="0" borderId="36" xfId="0" applyFont="1" applyBorder="1" applyAlignment="1">
      <alignment horizontal="center" vertical="center" wrapText="1" readingOrder="1"/>
    </xf>
    <xf numFmtId="0" fontId="12" fillId="0" borderId="39" xfId="0" applyFont="1" applyBorder="1" applyAlignment="1">
      <alignment horizontal="center" vertical="center" wrapText="1" readingOrder="1"/>
    </xf>
    <xf numFmtId="0" fontId="3" fillId="0" borderId="40" xfId="0" applyFont="1" applyBorder="1" applyAlignment="1">
      <alignment vertical="center" wrapText="1" readingOrder="1"/>
    </xf>
    <xf numFmtId="0" fontId="3" fillId="0" borderId="5" xfId="0" applyFont="1" applyBorder="1" applyAlignment="1">
      <alignment horizontal="right" vertical="center" wrapText="1" readingOrder="1"/>
    </xf>
    <xf numFmtId="181" fontId="3" fillId="0" borderId="5" xfId="0" applyNumberFormat="1" applyFont="1" applyBorder="1" applyAlignment="1">
      <alignment horizontal="right" vertical="center" wrapText="1" readingOrder="1"/>
    </xf>
    <xf numFmtId="0" fontId="3" fillId="0" borderId="41" xfId="0" applyFont="1" applyBorder="1" applyAlignment="1">
      <alignment horizontal="right" vertical="center" wrapText="1" readingOrder="1"/>
    </xf>
    <xf numFmtId="184" fontId="3" fillId="0" borderId="5" xfId="0" applyNumberFormat="1" applyFont="1" applyBorder="1" applyAlignment="1">
      <alignment horizontal="right" vertical="center" wrapText="1" readingOrder="1"/>
    </xf>
    <xf numFmtId="166" fontId="3" fillId="0" borderId="5" xfId="0" applyNumberFormat="1" applyFont="1" applyBorder="1" applyAlignment="1">
      <alignment horizontal="right" vertical="center" wrapText="1" readingOrder="1"/>
    </xf>
    <xf numFmtId="0" fontId="12" fillId="0" borderId="41" xfId="0" applyFont="1" applyBorder="1" applyAlignment="1">
      <alignment horizontal="right" vertical="center" wrapText="1" readingOrder="1"/>
    </xf>
    <xf numFmtId="0" fontId="12" fillId="0" borderId="40" xfId="0" applyFont="1" applyBorder="1" applyAlignment="1">
      <alignment vertical="center" wrapText="1" readingOrder="1"/>
    </xf>
    <xf numFmtId="167" fontId="3" fillId="0" borderId="5" xfId="0" applyNumberFormat="1" applyFont="1" applyBorder="1" applyAlignment="1">
      <alignment horizontal="right" vertical="center" wrapText="1" readingOrder="1"/>
    </xf>
    <xf numFmtId="0" fontId="12" fillId="0" borderId="42" xfId="0" applyFont="1" applyBorder="1" applyAlignment="1">
      <alignment vertical="center" wrapText="1" readingOrder="1"/>
    </xf>
    <xf numFmtId="0" fontId="3" fillId="0" borderId="43" xfId="0" applyFont="1" applyBorder="1" applyAlignment="1">
      <alignment horizontal="right" vertical="center" wrapText="1" readingOrder="1"/>
    </xf>
    <xf numFmtId="0" fontId="12" fillId="0" borderId="46" xfId="0" applyFont="1" applyBorder="1" applyAlignment="1">
      <alignment horizontal="right" vertical="center" wrapText="1" readingOrder="1"/>
    </xf>
    <xf numFmtId="0" fontId="12" fillId="0" borderId="47" xfId="0" applyFont="1" applyBorder="1" applyAlignment="1">
      <alignment vertical="center" wrapText="1" readingOrder="1"/>
    </xf>
    <xf numFmtId="0" fontId="3" fillId="0" borderId="48" xfId="0" applyFont="1" applyBorder="1" applyAlignment="1">
      <alignment horizontal="right" vertical="center" wrapText="1" readingOrder="1"/>
    </xf>
    <xf numFmtId="0" fontId="12" fillId="0" borderId="50" xfId="0" applyFont="1" applyBorder="1" applyAlignment="1">
      <alignment horizontal="right" vertical="center" wrapText="1" readingOrder="1"/>
    </xf>
    <xf numFmtId="171" fontId="3" fillId="4" borderId="0" xfId="0" applyNumberFormat="1" applyFont="1" applyFill="1" applyAlignment="1">
      <alignment horizontal="right" vertical="center" wrapText="1" readingOrder="1"/>
    </xf>
    <xf numFmtId="171" fontId="3" fillId="3" borderId="0" xfId="0" applyNumberFormat="1" applyFont="1" applyFill="1" applyAlignment="1">
      <alignment horizontal="right" vertical="center" wrapText="1" readingOrder="1"/>
    </xf>
    <xf numFmtId="177" fontId="12" fillId="2" borderId="5" xfId="0" applyNumberFormat="1" applyFont="1" applyFill="1" applyBorder="1" applyAlignment="1">
      <alignment horizontal="right" vertical="center" wrapText="1" readingOrder="1"/>
    </xf>
    <xf numFmtId="178" fontId="3" fillId="3" borderId="5" xfId="0" applyNumberFormat="1" applyFont="1" applyFill="1" applyBorder="1" applyAlignment="1">
      <alignment horizontal="right" vertical="center" wrapText="1" readingOrder="1"/>
    </xf>
    <xf numFmtId="178" fontId="3" fillId="4" borderId="5" xfId="0" applyNumberFormat="1" applyFont="1" applyFill="1" applyBorder="1" applyAlignment="1">
      <alignment horizontal="right" vertical="center" wrapText="1" readingOrder="1"/>
    </xf>
    <xf numFmtId="178" fontId="12" fillId="2" borderId="5" xfId="0" applyNumberFormat="1" applyFont="1" applyFill="1" applyBorder="1" applyAlignment="1">
      <alignment horizontal="right" vertical="center" wrapText="1" readingOrder="1"/>
    </xf>
    <xf numFmtId="177" fontId="3" fillId="7" borderId="0" xfId="0" applyNumberFormat="1" applyFont="1" applyFill="1" applyAlignment="1">
      <alignment horizontal="right" vertical="center" wrapText="1" readingOrder="1"/>
    </xf>
    <xf numFmtId="171" fontId="3" fillId="7" borderId="0" xfId="0" applyNumberFormat="1" applyFont="1" applyFill="1" applyAlignment="1">
      <alignment horizontal="right" vertical="center" wrapText="1" readingOrder="1"/>
    </xf>
    <xf numFmtId="177" fontId="3" fillId="4" borderId="0" xfId="0" applyNumberFormat="1" applyFont="1" applyFill="1" applyAlignment="1">
      <alignment horizontal="right" vertical="center" wrapText="1" readingOrder="1"/>
    </xf>
    <xf numFmtId="171" fontId="19" fillId="4" borderId="0" xfId="0" applyNumberFormat="1" applyFont="1" applyFill="1" applyAlignment="1">
      <alignment horizontal="right" vertical="center" wrapText="1" readingOrder="1"/>
    </xf>
    <xf numFmtId="0" fontId="12" fillId="2" borderId="6" xfId="0" applyFont="1" applyFill="1" applyBorder="1" applyAlignment="1">
      <alignment horizontal="left" vertical="center" wrapText="1" readingOrder="1"/>
    </xf>
    <xf numFmtId="177" fontId="12" fillId="6" borderId="6" xfId="0" applyNumberFormat="1" applyFont="1" applyFill="1" applyBorder="1" applyAlignment="1">
      <alignment horizontal="right" vertical="center" wrapText="1" readingOrder="1"/>
    </xf>
    <xf numFmtId="171" fontId="12" fillId="6" borderId="6"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171" fontId="3" fillId="4"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165" fontId="3" fillId="3" borderId="0" xfId="0" applyNumberFormat="1" applyFont="1" applyFill="1" applyAlignment="1">
      <alignment horizontal="right" vertical="center" wrapText="1" readingOrder="1"/>
    </xf>
    <xf numFmtId="167" fontId="3" fillId="3" borderId="0" xfId="0" applyNumberFormat="1" applyFont="1" applyFill="1" applyAlignment="1">
      <alignment horizontal="right" vertical="center" wrapText="1" readingOrder="1"/>
    </xf>
    <xf numFmtId="165" fontId="3" fillId="4" borderId="0" xfId="0" applyNumberFormat="1" applyFont="1" applyFill="1" applyAlignment="1">
      <alignment horizontal="right" vertical="center" wrapText="1" readingOrder="1"/>
    </xf>
    <xf numFmtId="180" fontId="3" fillId="4" borderId="0" xfId="0" applyNumberFormat="1" applyFont="1" applyFill="1" applyAlignment="1">
      <alignment horizontal="right" vertical="top" wrapText="1" readingOrder="1"/>
    </xf>
    <xf numFmtId="180" fontId="3" fillId="3" borderId="0" xfId="0" applyNumberFormat="1" applyFont="1" applyFill="1" applyAlignment="1">
      <alignment horizontal="right" vertical="top" wrapText="1" readingOrder="1"/>
    </xf>
    <xf numFmtId="165" fontId="1" fillId="0" borderId="0" xfId="0" applyNumberFormat="1" applyFont="1"/>
    <xf numFmtId="185" fontId="1" fillId="0" borderId="0" xfId="0" applyNumberFormat="1" applyFont="1"/>
    <xf numFmtId="168" fontId="1" fillId="0" borderId="0" xfId="0" applyNumberFormat="1" applyFont="1"/>
    <xf numFmtId="168" fontId="13" fillId="0" borderId="0" xfId="0" applyNumberFormat="1" applyFont="1" applyAlignment="1">
      <alignment horizontal="center" vertical="top" wrapText="1" readingOrder="1"/>
    </xf>
    <xf numFmtId="185" fontId="13" fillId="0" borderId="0" xfId="0" applyNumberFormat="1" applyFont="1" applyAlignment="1">
      <alignment horizontal="center" vertical="top" wrapText="1" readingOrder="1"/>
    </xf>
    <xf numFmtId="0" fontId="12" fillId="2" borderId="12" xfId="0" applyFont="1" applyFill="1" applyBorder="1" applyAlignment="1">
      <alignment horizontal="center" vertical="center" wrapText="1" readingOrder="1"/>
    </xf>
    <xf numFmtId="0" fontId="12" fillId="2" borderId="21" xfId="0" applyFont="1" applyFill="1" applyBorder="1" applyAlignment="1">
      <alignment horizontal="center" vertical="center" wrapText="1" readingOrder="1"/>
    </xf>
    <xf numFmtId="0" fontId="12" fillId="2" borderId="0" xfId="0" applyFont="1" applyFill="1" applyAlignment="1">
      <alignment horizontal="left" vertical="top" wrapText="1" readingOrder="1"/>
    </xf>
    <xf numFmtId="165" fontId="12" fillId="2" borderId="0" xfId="0" applyNumberFormat="1" applyFont="1" applyFill="1" applyAlignment="1">
      <alignment horizontal="right" vertical="center" wrapText="1" readingOrder="1"/>
    </xf>
    <xf numFmtId="167" fontId="12" fillId="2" borderId="0" xfId="0" applyNumberFormat="1" applyFont="1" applyFill="1" applyAlignment="1">
      <alignment horizontal="right" vertical="center" wrapText="1" readingOrder="1"/>
    </xf>
    <xf numFmtId="14" fontId="0" fillId="8" borderId="0" xfId="0" applyNumberFormat="1" applyFill="1" applyAlignment="1">
      <alignment horizontal="left" vertical="center" indent="1"/>
    </xf>
    <xf numFmtId="187" fontId="34" fillId="8" borderId="0" xfId="3" applyNumberFormat="1" applyFont="1" applyFill="1" applyBorder="1" applyAlignment="1">
      <alignment vertical="center"/>
    </xf>
    <xf numFmtId="187" fontId="34" fillId="8" borderId="0" xfId="0" applyNumberFormat="1" applyFont="1" applyFill="1" applyAlignment="1">
      <alignment vertical="center"/>
    </xf>
    <xf numFmtId="14" fontId="0" fillId="9" borderId="0" xfId="0" applyNumberFormat="1" applyFill="1" applyAlignment="1">
      <alignment horizontal="left" vertical="center" indent="1"/>
    </xf>
    <xf numFmtId="187" fontId="34" fillId="9" borderId="0" xfId="3" applyNumberFormat="1" applyFont="1" applyFill="1" applyBorder="1" applyAlignment="1">
      <alignment vertical="center"/>
    </xf>
    <xf numFmtId="187" fontId="34" fillId="9" borderId="0" xfId="0" applyNumberFormat="1" applyFont="1" applyFill="1" applyAlignment="1">
      <alignment vertical="center"/>
    </xf>
    <xf numFmtId="0" fontId="35" fillId="10" borderId="51" xfId="0" applyFont="1" applyFill="1" applyBorder="1" applyAlignment="1">
      <alignment horizontal="left" vertical="center" wrapText="1"/>
    </xf>
    <xf numFmtId="188" fontId="35" fillId="10" borderId="51" xfId="3" applyNumberFormat="1" applyFont="1" applyFill="1" applyBorder="1" applyAlignment="1">
      <alignment horizontal="left" vertical="center" wrapText="1"/>
    </xf>
    <xf numFmtId="187" fontId="35" fillId="10" borderId="51" xfId="3" applyNumberFormat="1" applyFont="1" applyFill="1" applyBorder="1" applyAlignment="1">
      <alignment vertical="center" wrapText="1"/>
    </xf>
    <xf numFmtId="0" fontId="35" fillId="10" borderId="0" xfId="0" applyFont="1" applyFill="1" applyAlignment="1">
      <alignment horizontal="left" vertical="center" wrapText="1"/>
    </xf>
    <xf numFmtId="188" fontId="35" fillId="10" borderId="0" xfId="3" applyNumberFormat="1" applyFont="1" applyFill="1" applyBorder="1" applyAlignment="1">
      <alignment horizontal="left" vertical="center" wrapText="1"/>
    </xf>
    <xf numFmtId="187" fontId="35" fillId="10" borderId="0" xfId="3" applyNumberFormat="1" applyFont="1" applyFill="1" applyBorder="1" applyAlignment="1">
      <alignment vertical="center" wrapText="1"/>
    </xf>
    <xf numFmtId="189" fontId="13" fillId="0" borderId="15" xfId="2" applyNumberFormat="1" applyFont="1" applyFill="1" applyBorder="1" applyAlignment="1">
      <alignment horizontal="center" vertical="top" wrapText="1" readingOrder="1"/>
    </xf>
    <xf numFmtId="0" fontId="36" fillId="0" borderId="0" xfId="0" applyFont="1" applyAlignment="1">
      <alignment horizontal="left" vertical="top" wrapText="1" readingOrder="1"/>
    </xf>
    <xf numFmtId="189" fontId="3" fillId="0" borderId="5" xfId="2" applyNumberFormat="1" applyFont="1" applyFill="1" applyBorder="1" applyAlignment="1">
      <alignment horizontal="right" vertical="top" wrapText="1" readingOrder="1"/>
    </xf>
    <xf numFmtId="177" fontId="1" fillId="0" borderId="0" xfId="0" applyNumberFormat="1" applyFont="1"/>
    <xf numFmtId="178" fontId="1" fillId="0" borderId="0" xfId="0" applyNumberFormat="1" applyFont="1"/>
    <xf numFmtId="43" fontId="1" fillId="0" borderId="0" xfId="1" applyFont="1" applyFill="1" applyBorder="1"/>
    <xf numFmtId="164" fontId="1" fillId="0" borderId="0" xfId="0" applyNumberFormat="1" applyFont="1"/>
    <xf numFmtId="189" fontId="3" fillId="3" borderId="5" xfId="2" applyNumberFormat="1" applyFont="1" applyFill="1" applyBorder="1" applyAlignment="1">
      <alignment horizontal="center" vertical="top" wrapText="1" readingOrder="1"/>
    </xf>
    <xf numFmtId="0" fontId="9" fillId="0" borderId="0" xfId="0" applyFont="1" applyAlignment="1">
      <alignment horizontal="center" vertical="center" wrapText="1" readingOrder="1"/>
    </xf>
    <xf numFmtId="0" fontId="1" fillId="0" borderId="0" xfId="0" applyFont="1"/>
    <xf numFmtId="0" fontId="8" fillId="0" borderId="0" xfId="0" applyFont="1" applyAlignment="1">
      <alignment vertical="top" wrapText="1" readingOrder="1"/>
    </xf>
    <xf numFmtId="0" fontId="6" fillId="0" borderId="0" xfId="0" applyFont="1" applyAlignment="1">
      <alignment vertical="top" wrapText="1" readingOrder="1"/>
    </xf>
    <xf numFmtId="0" fontId="7" fillId="0" borderId="0" xfId="0" applyFont="1" applyAlignment="1">
      <alignment vertical="top" wrapText="1" readingOrder="1"/>
    </xf>
    <xf numFmtId="0" fontId="5" fillId="0" borderId="0" xfId="0" applyFont="1" applyAlignment="1">
      <alignment vertical="top" wrapText="1" readingOrder="1"/>
    </xf>
    <xf numFmtId="0" fontId="3" fillId="0" borderId="0" xfId="0" applyFont="1" applyAlignment="1">
      <alignment vertical="top" wrapText="1" readingOrder="1"/>
    </xf>
    <xf numFmtId="0" fontId="2" fillId="2" borderId="0" xfId="0" applyFont="1" applyFill="1" applyAlignment="1">
      <alignment horizontal="right" vertical="top" wrapText="1" readingOrder="1"/>
    </xf>
    <xf numFmtId="0" fontId="4" fillId="0" borderId="0" xfId="0" applyFont="1" applyAlignment="1">
      <alignment vertical="top" wrapText="1" readingOrder="1"/>
    </xf>
    <xf numFmtId="0" fontId="11" fillId="3" borderId="0" xfId="0" applyFont="1" applyFill="1" applyAlignment="1">
      <alignment wrapText="1" readingOrder="1"/>
    </xf>
    <xf numFmtId="0" fontId="11" fillId="0" borderId="0" xfId="0" applyFont="1" applyAlignment="1">
      <alignment wrapText="1" readingOrder="1"/>
    </xf>
    <xf numFmtId="0" fontId="7" fillId="0" borderId="0" xfId="0" applyFont="1" applyAlignment="1">
      <alignment vertical="center" wrapText="1" readingOrder="1"/>
    </xf>
    <xf numFmtId="0" fontId="5" fillId="0" borderId="1" xfId="0" applyFont="1" applyBorder="1" applyAlignment="1">
      <alignment vertical="center" wrapText="1" readingOrder="1"/>
    </xf>
    <xf numFmtId="0" fontId="1" fillId="0" borderId="1" xfId="0" applyFont="1" applyBorder="1" applyAlignment="1">
      <alignment vertical="top" wrapText="1"/>
    </xf>
    <xf numFmtId="0" fontId="10" fillId="2" borderId="0" xfId="0" applyFont="1" applyFill="1" applyAlignment="1">
      <alignment horizontal="left" wrapText="1" readingOrder="1"/>
    </xf>
    <xf numFmtId="165" fontId="12" fillId="2" borderId="4" xfId="0" applyNumberFormat="1" applyFont="1" applyFill="1" applyBorder="1" applyAlignment="1">
      <alignment vertical="top" wrapText="1" readingOrder="1"/>
    </xf>
    <xf numFmtId="166" fontId="12" fillId="2" borderId="4" xfId="0" applyNumberFormat="1" applyFont="1" applyFill="1" applyBorder="1" applyAlignment="1">
      <alignment horizontal="right" vertical="top" wrapText="1" readingOrder="1"/>
    </xf>
    <xf numFmtId="167" fontId="12" fillId="2" borderId="4" xfId="0" applyNumberFormat="1" applyFont="1" applyFill="1" applyBorder="1" applyAlignment="1">
      <alignment horizontal="right" vertical="top" wrapText="1" readingOrder="1"/>
    </xf>
    <xf numFmtId="0" fontId="13" fillId="0" borderId="0" xfId="0" applyFont="1" applyAlignment="1">
      <alignment vertical="top" wrapText="1" readingOrder="1"/>
    </xf>
    <xf numFmtId="0" fontId="13" fillId="0" borderId="0" xfId="0" applyFont="1" applyAlignment="1">
      <alignment horizontal="right" vertical="top" wrapText="1" readingOrder="1"/>
    </xf>
    <xf numFmtId="165" fontId="3" fillId="3" borderId="4" xfId="0" applyNumberFormat="1" applyFont="1" applyFill="1" applyBorder="1" applyAlignment="1">
      <alignment vertical="top" wrapText="1" readingOrder="1"/>
    </xf>
    <xf numFmtId="166" fontId="3" fillId="3" borderId="4" xfId="0" applyNumberFormat="1" applyFont="1" applyFill="1" applyBorder="1" applyAlignment="1">
      <alignment horizontal="right" vertical="top" wrapText="1" readingOrder="1"/>
    </xf>
    <xf numFmtId="167" fontId="3" fillId="3" borderId="4" xfId="0" applyNumberFormat="1" applyFont="1" applyFill="1" applyBorder="1" applyAlignment="1">
      <alignment horizontal="right" vertical="top" wrapText="1" readingOrder="1"/>
    </xf>
    <xf numFmtId="165" fontId="3" fillId="4" borderId="4" xfId="0" applyNumberFormat="1" applyFont="1" applyFill="1" applyBorder="1" applyAlignment="1">
      <alignment vertical="top" wrapText="1" readingOrder="1"/>
    </xf>
    <xf numFmtId="166" fontId="3" fillId="4" borderId="4" xfId="0" applyNumberFormat="1" applyFont="1" applyFill="1" applyBorder="1" applyAlignment="1">
      <alignment horizontal="right" vertical="top" wrapText="1" readingOrder="1"/>
    </xf>
    <xf numFmtId="167" fontId="3" fillId="4" borderId="4" xfId="0" applyNumberFormat="1" applyFont="1" applyFill="1" applyBorder="1" applyAlignment="1">
      <alignment horizontal="right" vertical="top" wrapText="1" readingOrder="1"/>
    </xf>
    <xf numFmtId="0" fontId="12" fillId="2" borderId="4" xfId="0" applyFont="1" applyFill="1" applyBorder="1" applyAlignment="1">
      <alignment horizontal="center" vertical="center" wrapText="1" readingOrder="1"/>
    </xf>
    <xf numFmtId="0" fontId="12" fillId="2" borderId="2" xfId="0" applyFont="1" applyFill="1" applyBorder="1" applyAlignment="1">
      <alignment horizontal="left" vertical="center" wrapText="1" readingOrder="1"/>
    </xf>
    <xf numFmtId="0" fontId="1" fillId="0" borderId="3" xfId="0" applyFont="1" applyBorder="1" applyAlignment="1">
      <alignment vertical="top" wrapText="1"/>
    </xf>
    <xf numFmtId="0" fontId="1" fillId="0" borderId="2" xfId="0" applyFont="1" applyBorder="1" applyAlignment="1">
      <alignment vertical="top" wrapText="1"/>
    </xf>
    <xf numFmtId="0" fontId="3" fillId="3" borderId="4" xfId="0" applyFont="1" applyFill="1" applyBorder="1" applyAlignment="1">
      <alignment horizontal="left" vertical="center" wrapText="1" readingOrder="1"/>
    </xf>
    <xf numFmtId="0" fontId="3" fillId="3" borderId="4" xfId="0" applyFont="1" applyFill="1" applyBorder="1" applyAlignment="1">
      <alignment horizontal="right" vertical="center" wrapText="1" readingOrder="1"/>
    </xf>
    <xf numFmtId="0" fontId="3" fillId="0" borderId="4" xfId="0" applyFont="1" applyBorder="1" applyAlignment="1">
      <alignment vertical="center" wrapText="1" readingOrder="1"/>
    </xf>
    <xf numFmtId="0" fontId="3" fillId="0" borderId="4" xfId="0" applyFont="1" applyBorder="1" applyAlignment="1">
      <alignment horizontal="right" vertical="center" wrapText="1" readingOrder="1"/>
    </xf>
    <xf numFmtId="165" fontId="3" fillId="0" borderId="4" xfId="0" applyNumberFormat="1" applyFont="1" applyBorder="1" applyAlignment="1">
      <alignment horizontal="right" vertical="center" wrapText="1" readingOrder="1"/>
    </xf>
    <xf numFmtId="0" fontId="3" fillId="4" borderId="4" xfId="0" applyFont="1" applyFill="1" applyBorder="1" applyAlignment="1">
      <alignment horizontal="left" vertical="center" wrapText="1" readingOrder="1"/>
    </xf>
    <xf numFmtId="0" fontId="3" fillId="4" borderId="4" xfId="0" applyFont="1" applyFill="1" applyBorder="1" applyAlignment="1">
      <alignment horizontal="right" vertical="center" wrapText="1" readingOrder="1"/>
    </xf>
    <xf numFmtId="0" fontId="4" fillId="4" borderId="0" xfId="0" applyFont="1" applyFill="1" applyAlignment="1">
      <alignment vertical="top" wrapText="1" readingOrder="1"/>
    </xf>
    <xf numFmtId="0" fontId="4" fillId="3" borderId="0" xfId="0" applyFont="1" applyFill="1" applyAlignment="1">
      <alignment vertical="top" wrapText="1" readingOrder="1"/>
    </xf>
    <xf numFmtId="0" fontId="6" fillId="3" borderId="0" xfId="0" applyFont="1" applyFill="1" applyAlignment="1">
      <alignment vertical="top" wrapText="1" readingOrder="1"/>
    </xf>
    <xf numFmtId="0" fontId="6" fillId="4" borderId="0" xfId="0" applyFont="1" applyFill="1" applyAlignment="1">
      <alignment vertical="top" wrapText="1" readingOrder="1"/>
    </xf>
    <xf numFmtId="0" fontId="3" fillId="3" borderId="5" xfId="0" applyFont="1" applyFill="1" applyBorder="1" applyAlignment="1">
      <alignment vertical="top" wrapText="1" readingOrder="1"/>
    </xf>
    <xf numFmtId="0" fontId="1" fillId="0" borderId="7" xfId="0" applyFont="1" applyBorder="1" applyAlignment="1">
      <alignment vertical="top" wrapText="1"/>
    </xf>
    <xf numFmtId="0" fontId="3" fillId="0" borderId="5" xfId="0" applyFont="1" applyBorder="1" applyAlignment="1">
      <alignment vertical="top" wrapText="1" readingOrder="1"/>
    </xf>
    <xf numFmtId="0" fontId="12" fillId="2" borderId="5" xfId="0" applyFont="1" applyFill="1" applyBorder="1" applyAlignment="1">
      <alignment horizontal="left" vertical="center" wrapText="1" readingOrder="1"/>
    </xf>
    <xf numFmtId="0" fontId="12" fillId="2" borderId="5" xfId="0" applyFont="1" applyFill="1" applyBorder="1" applyAlignment="1">
      <alignment horizontal="center" vertical="center" wrapText="1" readingOrder="1"/>
    </xf>
    <xf numFmtId="0" fontId="1" fillId="0" borderId="6" xfId="0" applyFont="1" applyBorder="1" applyAlignment="1">
      <alignment vertical="top" wrapText="1"/>
    </xf>
    <xf numFmtId="0" fontId="15" fillId="0" borderId="5" xfId="0" applyFont="1" applyBorder="1" applyAlignment="1">
      <alignment vertical="top" wrapText="1" readingOrder="1"/>
    </xf>
    <xf numFmtId="0" fontId="8" fillId="0" borderId="5" xfId="0" applyFont="1" applyBorder="1" applyAlignment="1">
      <alignment vertical="top" wrapText="1" readingOrder="1"/>
    </xf>
    <xf numFmtId="0" fontId="13" fillId="3" borderId="5" xfId="0" applyFont="1" applyFill="1" applyBorder="1" applyAlignment="1">
      <alignment vertical="top" wrapText="1" readingOrder="1"/>
    </xf>
    <xf numFmtId="0" fontId="3" fillId="0" borderId="5" xfId="0" applyFont="1" applyBorder="1" applyAlignment="1">
      <alignment horizontal="left" vertical="top" wrapText="1" readingOrder="1"/>
    </xf>
    <xf numFmtId="0" fontId="15" fillId="0" borderId="0" xfId="0" applyFont="1" applyAlignment="1">
      <alignment vertical="top" wrapText="1" readingOrder="1"/>
    </xf>
    <xf numFmtId="0" fontId="3" fillId="3" borderId="0" xfId="0" applyFont="1" applyFill="1" applyAlignment="1">
      <alignment vertical="top" wrapText="1" readingOrder="1"/>
    </xf>
    <xf numFmtId="0" fontId="13" fillId="3" borderId="0" xfId="0" applyFont="1" applyFill="1" applyAlignment="1">
      <alignment vertical="top" wrapText="1" readingOrder="1"/>
    </xf>
    <xf numFmtId="0" fontId="3" fillId="0" borderId="0" xfId="0" applyFont="1" applyAlignment="1">
      <alignment horizontal="left" vertical="top" wrapText="1" readingOrder="1"/>
    </xf>
    <xf numFmtId="0" fontId="12" fillId="2" borderId="5" xfId="0" applyFont="1" applyFill="1" applyBorder="1" applyAlignment="1">
      <alignment vertical="top" wrapText="1" readingOrder="1"/>
    </xf>
    <xf numFmtId="0" fontId="3" fillId="3" borderId="5" xfId="0" applyFont="1" applyFill="1" applyBorder="1" applyAlignment="1">
      <alignment horizontal="left" vertical="top" wrapText="1" readingOrder="1"/>
    </xf>
    <xf numFmtId="0" fontId="3" fillId="4" borderId="5" xfId="0" applyFont="1" applyFill="1" applyBorder="1" applyAlignment="1">
      <alignment horizontal="left" vertical="top" wrapText="1" readingOrder="1"/>
    </xf>
    <xf numFmtId="0" fontId="12" fillId="2" borderId="0" xfId="0" applyFont="1" applyFill="1" applyAlignment="1">
      <alignment horizontal="left" vertical="center" wrapText="1" readingOrder="1"/>
    </xf>
    <xf numFmtId="0" fontId="4" fillId="0" borderId="5" xfId="0" applyFont="1" applyBorder="1" applyAlignment="1">
      <alignment vertical="top" wrapText="1" readingOrder="1"/>
    </xf>
    <xf numFmtId="0" fontId="17" fillId="0" borderId="0" xfId="0" applyFont="1" applyAlignment="1">
      <alignment vertical="center" wrapText="1" readingOrder="1"/>
    </xf>
    <xf numFmtId="0" fontId="17" fillId="0" borderId="0" xfId="0" applyFont="1" applyAlignment="1">
      <alignment vertical="top" wrapText="1" readingOrder="1"/>
    </xf>
    <xf numFmtId="0" fontId="17" fillId="0" borderId="0" xfId="0" applyFont="1" applyAlignment="1">
      <alignment horizontal="left" vertical="center" wrapText="1" readingOrder="1"/>
    </xf>
    <xf numFmtId="0" fontId="12" fillId="2" borderId="1" xfId="0" applyFont="1" applyFill="1" applyBorder="1" applyAlignment="1">
      <alignment horizontal="center" vertical="top" wrapText="1" readingOrder="1"/>
    </xf>
    <xf numFmtId="0" fontId="16" fillId="0" borderId="0" xfId="0" applyFont="1" applyAlignment="1">
      <alignment vertical="top" wrapText="1" readingOrder="1"/>
    </xf>
    <xf numFmtId="0" fontId="13" fillId="3" borderId="1" xfId="0" applyFont="1" applyFill="1" applyBorder="1" applyAlignment="1">
      <alignment horizontal="center" vertical="top" wrapText="1" readingOrder="1"/>
    </xf>
    <xf numFmtId="0" fontId="13" fillId="0" borderId="1" xfId="0" applyFont="1" applyBorder="1" applyAlignment="1">
      <alignment horizontal="center" vertical="top" wrapText="1" readingOrder="1"/>
    </xf>
    <xf numFmtId="0" fontId="12" fillId="2" borderId="8" xfId="0" applyFont="1" applyFill="1" applyBorder="1" applyAlignment="1">
      <alignment horizontal="center" vertical="top" wrapText="1" readingOrder="1"/>
    </xf>
    <xf numFmtId="0" fontId="1" fillId="0" borderId="9" xfId="0" applyFont="1" applyBorder="1" applyAlignment="1">
      <alignment vertical="top" wrapText="1"/>
    </xf>
    <xf numFmtId="0" fontId="1" fillId="0" borderId="10" xfId="0" applyFont="1" applyBorder="1" applyAlignment="1">
      <alignment vertical="top" wrapText="1"/>
    </xf>
    <xf numFmtId="0" fontId="13" fillId="0" borderId="0" xfId="0" applyFont="1" applyAlignment="1">
      <alignment horizontal="center" vertical="center" wrapText="1" readingOrder="1"/>
    </xf>
    <xf numFmtId="0" fontId="13" fillId="5" borderId="0" xfId="0" applyFont="1" applyFill="1" applyAlignment="1">
      <alignment horizontal="center" vertical="center" wrapText="1" readingOrder="1"/>
    </xf>
    <xf numFmtId="0" fontId="1" fillId="5" borderId="0" xfId="0" applyFont="1" applyFill="1" applyAlignment="1">
      <alignment vertical="top" wrapText="1"/>
    </xf>
    <xf numFmtId="0" fontId="3" fillId="3" borderId="11" xfId="0" applyFont="1" applyFill="1" applyBorder="1" applyAlignment="1">
      <alignment vertical="top" wrapText="1" readingOrder="1"/>
    </xf>
    <xf numFmtId="0" fontId="3" fillId="0" borderId="11" xfId="0" applyFont="1" applyBorder="1" applyAlignment="1">
      <alignment vertical="top" wrapText="1" readingOrder="1"/>
    </xf>
    <xf numFmtId="0" fontId="12" fillId="2" borderId="11" xfId="0" applyFont="1" applyFill="1" applyBorder="1" applyAlignment="1">
      <alignment horizontal="left" vertical="center" wrapText="1" readingOrder="1"/>
    </xf>
    <xf numFmtId="0" fontId="12" fillId="2" borderId="1" xfId="0" applyFont="1" applyFill="1" applyBorder="1" applyAlignment="1">
      <alignment horizontal="left" vertical="center" wrapText="1" readingOrder="1"/>
    </xf>
    <xf numFmtId="171" fontId="12" fillId="2" borderId="1" xfId="0" applyNumberFormat="1" applyFont="1" applyFill="1" applyBorder="1" applyAlignment="1">
      <alignment horizontal="right" vertical="center" wrapText="1" readingOrder="1"/>
    </xf>
    <xf numFmtId="0" fontId="12" fillId="2" borderId="1" xfId="0" applyFont="1" applyFill="1" applyBorder="1" applyAlignment="1">
      <alignment horizontal="right" vertical="center" wrapText="1" readingOrder="1"/>
    </xf>
    <xf numFmtId="0" fontId="3" fillId="0" borderId="1" xfId="0" applyFont="1" applyBorder="1" applyAlignment="1">
      <alignment vertical="top" wrapText="1" readingOrder="1"/>
    </xf>
    <xf numFmtId="171" fontId="19" fillId="0" borderId="1" xfId="0" applyNumberFormat="1" applyFont="1" applyBorder="1" applyAlignment="1">
      <alignment vertical="top" wrapText="1" readingOrder="1"/>
    </xf>
    <xf numFmtId="0" fontId="3" fillId="3" borderId="1" xfId="0" applyFont="1" applyFill="1" applyBorder="1" applyAlignment="1">
      <alignment vertical="top" wrapText="1" readingOrder="1"/>
    </xf>
    <xf numFmtId="171" fontId="3" fillId="3" borderId="1" xfId="0" applyNumberFormat="1" applyFont="1" applyFill="1" applyBorder="1" applyAlignment="1">
      <alignment vertical="top" wrapText="1" readingOrder="1"/>
    </xf>
    <xf numFmtId="171" fontId="3" fillId="0" borderId="1" xfId="0" applyNumberFormat="1" applyFont="1" applyBorder="1" applyAlignment="1">
      <alignment vertical="top" wrapText="1" readingOrder="1"/>
    </xf>
    <xf numFmtId="171" fontId="19" fillId="3" borderId="1" xfId="0" applyNumberFormat="1" applyFont="1" applyFill="1" applyBorder="1" applyAlignment="1">
      <alignment vertical="top" wrapText="1" readingOrder="1"/>
    </xf>
    <xf numFmtId="0" fontId="13" fillId="0" borderId="1" xfId="0" applyFont="1" applyBorder="1" applyAlignment="1">
      <alignment vertical="top" wrapText="1" readingOrder="1"/>
    </xf>
    <xf numFmtId="0" fontId="13" fillId="3" borderId="1" xfId="0" applyFont="1" applyFill="1" applyBorder="1" applyAlignment="1">
      <alignment vertical="top" wrapText="1" readingOrder="1"/>
    </xf>
    <xf numFmtId="171" fontId="13" fillId="3" borderId="1" xfId="0" applyNumberFormat="1" applyFont="1" applyFill="1" applyBorder="1" applyAlignment="1">
      <alignment vertical="top" wrapText="1" readingOrder="1"/>
    </xf>
    <xf numFmtId="0" fontId="12" fillId="0" borderId="1" xfId="0" applyFont="1" applyBorder="1" applyAlignment="1">
      <alignment horizontal="left" vertical="center" wrapText="1" readingOrder="1"/>
    </xf>
    <xf numFmtId="0" fontId="12" fillId="0" borderId="1" xfId="0" applyFont="1" applyBorder="1" applyAlignment="1">
      <alignment horizontal="center" vertical="center" wrapText="1" readingOrder="1"/>
    </xf>
    <xf numFmtId="0" fontId="12" fillId="2" borderId="1" xfId="0" applyFont="1" applyFill="1" applyBorder="1" applyAlignment="1">
      <alignment horizontal="center" vertical="center" wrapText="1" readingOrder="1"/>
    </xf>
    <xf numFmtId="166" fontId="3" fillId="0" borderId="1" xfId="0" applyNumberFormat="1" applyFont="1" applyBorder="1" applyAlignment="1">
      <alignment vertical="top" wrapText="1" readingOrder="1"/>
    </xf>
    <xf numFmtId="0" fontId="3" fillId="3" borderId="1" xfId="0" applyFont="1" applyFill="1" applyBorder="1" applyAlignment="1">
      <alignment horizontal="right" vertical="top" wrapText="1" readingOrder="1"/>
    </xf>
    <xf numFmtId="0" fontId="3" fillId="0" borderId="0" xfId="0" applyFont="1" applyAlignment="1">
      <alignment wrapText="1" readingOrder="1"/>
    </xf>
    <xf numFmtId="176" fontId="3" fillId="0" borderId="1" xfId="0" applyNumberFormat="1" applyFont="1" applyBorder="1" applyAlignment="1">
      <alignment horizontal="right" vertical="top" wrapText="1" readingOrder="1"/>
    </xf>
    <xf numFmtId="176" fontId="12" fillId="2" borderId="1" xfId="0" applyNumberFormat="1" applyFont="1" applyFill="1" applyBorder="1" applyAlignment="1">
      <alignment horizontal="right" vertical="center" wrapText="1" readingOrder="1"/>
    </xf>
    <xf numFmtId="165" fontId="12" fillId="2" borderId="1" xfId="0" applyNumberFormat="1" applyFont="1" applyFill="1" applyBorder="1" applyAlignment="1">
      <alignment horizontal="right" vertical="center" wrapText="1" readingOrder="1"/>
    </xf>
    <xf numFmtId="168" fontId="12" fillId="2" borderId="1" xfId="0" applyNumberFormat="1" applyFont="1" applyFill="1" applyBorder="1" applyAlignment="1">
      <alignment horizontal="right" vertical="center" wrapText="1" readingOrder="1"/>
    </xf>
    <xf numFmtId="176" fontId="3" fillId="3" borderId="1" xfId="0" applyNumberFormat="1" applyFont="1" applyFill="1" applyBorder="1" applyAlignment="1">
      <alignment horizontal="right" vertical="top" wrapText="1" readingOrder="1"/>
    </xf>
    <xf numFmtId="165" fontId="3" fillId="0" borderId="1" xfId="0" applyNumberFormat="1" applyFont="1" applyBorder="1" applyAlignment="1">
      <alignment horizontal="right" vertical="top" wrapText="1" readingOrder="1"/>
    </xf>
    <xf numFmtId="165" fontId="13" fillId="3" borderId="1" xfId="0" applyNumberFormat="1" applyFont="1" applyFill="1" applyBorder="1" applyAlignment="1">
      <alignment horizontal="right" vertical="top" wrapText="1" readingOrder="1"/>
    </xf>
    <xf numFmtId="0" fontId="12" fillId="2" borderId="1" xfId="0" applyFont="1" applyFill="1" applyBorder="1" applyAlignment="1">
      <alignment vertical="center" wrapText="1" readingOrder="1"/>
    </xf>
    <xf numFmtId="167" fontId="12" fillId="2" borderId="1" xfId="0" applyNumberFormat="1" applyFont="1" applyFill="1" applyBorder="1" applyAlignment="1">
      <alignment horizontal="right" vertical="center" wrapText="1" readingOrder="1"/>
    </xf>
    <xf numFmtId="171" fontId="3" fillId="3" borderId="1" xfId="0" applyNumberFormat="1" applyFont="1" applyFill="1" applyBorder="1" applyAlignment="1">
      <alignment horizontal="right" vertical="top" wrapText="1" readingOrder="1"/>
    </xf>
    <xf numFmtId="171" fontId="3" fillId="0" borderId="1" xfId="0" applyNumberFormat="1" applyFont="1" applyBorder="1" applyAlignment="1">
      <alignment horizontal="right" vertical="top" wrapText="1" readingOrder="1"/>
    </xf>
    <xf numFmtId="0" fontId="3" fillId="4" borderId="1" xfId="0" applyFont="1" applyFill="1" applyBorder="1" applyAlignment="1">
      <alignment vertical="top" wrapText="1" readingOrder="1"/>
    </xf>
    <xf numFmtId="171" fontId="19" fillId="4" borderId="1" xfId="0" applyNumberFormat="1" applyFont="1" applyFill="1" applyBorder="1" applyAlignment="1">
      <alignment vertical="top" wrapText="1" readingOrder="1"/>
    </xf>
    <xf numFmtId="171" fontId="3" fillId="4" borderId="1" xfId="0" applyNumberFormat="1" applyFont="1" applyFill="1" applyBorder="1" applyAlignment="1">
      <alignment vertical="top" wrapText="1" readingOrder="1"/>
    </xf>
    <xf numFmtId="167" fontId="13" fillId="3" borderId="1" xfId="0" applyNumberFormat="1" applyFont="1" applyFill="1" applyBorder="1" applyAlignment="1">
      <alignment vertical="top" wrapText="1" readingOrder="1"/>
    </xf>
    <xf numFmtId="167" fontId="3" fillId="0" borderId="1" xfId="0" applyNumberFormat="1" applyFont="1" applyBorder="1" applyAlignment="1">
      <alignment vertical="top" wrapText="1" readingOrder="1"/>
    </xf>
    <xf numFmtId="167" fontId="19" fillId="3" borderId="1" xfId="0" applyNumberFormat="1" applyFont="1" applyFill="1" applyBorder="1" applyAlignment="1">
      <alignment horizontal="right" vertical="top" wrapText="1" readingOrder="1"/>
    </xf>
    <xf numFmtId="175" fontId="3" fillId="3" borderId="1" xfId="0" applyNumberFormat="1" applyFont="1" applyFill="1" applyBorder="1" applyAlignment="1">
      <alignment vertical="top" wrapText="1" readingOrder="1"/>
    </xf>
    <xf numFmtId="175" fontId="3" fillId="0" borderId="1" xfId="0" applyNumberFormat="1" applyFont="1" applyBorder="1" applyAlignment="1">
      <alignment vertical="top" wrapText="1" readingOrder="1"/>
    </xf>
    <xf numFmtId="0" fontId="3" fillId="3" borderId="11" xfId="0" applyFont="1" applyFill="1" applyBorder="1" applyAlignment="1">
      <alignment horizontal="left" vertical="top" wrapText="1" readingOrder="1"/>
    </xf>
    <xf numFmtId="0" fontId="3" fillId="3" borderId="11" xfId="0" applyFont="1" applyFill="1" applyBorder="1" applyAlignment="1">
      <alignment horizontal="right" vertical="top" wrapText="1" readingOrder="1"/>
    </xf>
    <xf numFmtId="0" fontId="3" fillId="4" borderId="0" xfId="0" applyFont="1" applyFill="1" applyAlignment="1">
      <alignment horizontal="right" vertical="top" wrapText="1" readingOrder="1"/>
    </xf>
    <xf numFmtId="0" fontId="3" fillId="4" borderId="11" xfId="0" applyFont="1" applyFill="1" applyBorder="1" applyAlignment="1">
      <alignment horizontal="left" vertical="top" wrapText="1" readingOrder="1"/>
    </xf>
    <xf numFmtId="172" fontId="3" fillId="4" borderId="11" xfId="0" applyNumberFormat="1" applyFont="1" applyFill="1" applyBorder="1" applyAlignment="1">
      <alignment horizontal="right" vertical="top" wrapText="1" readingOrder="1"/>
    </xf>
    <xf numFmtId="174" fontId="3" fillId="4" borderId="11" xfId="0" applyNumberFormat="1" applyFont="1" applyFill="1" applyBorder="1" applyAlignment="1">
      <alignment horizontal="right" vertical="top" wrapText="1" readingOrder="1"/>
    </xf>
    <xf numFmtId="173" fontId="3" fillId="3" borderId="11" xfId="0" applyNumberFormat="1" applyFont="1" applyFill="1" applyBorder="1" applyAlignment="1">
      <alignment horizontal="right" vertical="top" wrapText="1" readingOrder="1"/>
    </xf>
    <xf numFmtId="0" fontId="3" fillId="4" borderId="11" xfId="0" applyFont="1" applyFill="1" applyBorder="1" applyAlignment="1">
      <alignment horizontal="right" vertical="top" wrapText="1" readingOrder="1"/>
    </xf>
    <xf numFmtId="0" fontId="4" fillId="0" borderId="0" xfId="0" applyFont="1" applyAlignment="1">
      <alignment horizontal="left" vertical="top" wrapText="1" readingOrder="1"/>
    </xf>
    <xf numFmtId="0" fontId="8" fillId="0" borderId="0" xfId="0" applyFont="1" applyAlignment="1">
      <alignment horizontal="right" vertical="top" wrapText="1" readingOrder="1"/>
    </xf>
    <xf numFmtId="0" fontId="8" fillId="0" borderId="0" xfId="0" applyFont="1" applyAlignment="1">
      <alignment wrapText="1" readingOrder="1"/>
    </xf>
    <xf numFmtId="0" fontId="3" fillId="0" borderId="0" xfId="0" applyFont="1" applyAlignment="1">
      <alignment horizontal="right" vertical="top" wrapText="1" readingOrder="1"/>
    </xf>
    <xf numFmtId="0" fontId="3" fillId="4" borderId="0" xfId="0" applyFont="1" applyFill="1" applyAlignment="1">
      <alignment vertical="top" wrapText="1" readingOrder="1"/>
    </xf>
    <xf numFmtId="0" fontId="13" fillId="4" borderId="0" xfId="0" applyFont="1" applyFill="1" applyAlignment="1">
      <alignment vertical="top" wrapText="1" readingOrder="1"/>
    </xf>
    <xf numFmtId="0" fontId="13" fillId="0" borderId="5" xfId="0" applyFont="1" applyBorder="1" applyAlignment="1">
      <alignment vertical="top" wrapText="1" readingOrder="1"/>
    </xf>
    <xf numFmtId="0" fontId="3" fillId="3" borderId="1" xfId="0" applyFont="1" applyFill="1" applyBorder="1" applyAlignment="1">
      <alignment vertical="center" wrapText="1" readingOrder="1"/>
    </xf>
    <xf numFmtId="171" fontId="3" fillId="3" borderId="1" xfId="0" applyNumberFormat="1" applyFont="1" applyFill="1" applyBorder="1" applyAlignment="1">
      <alignment horizontal="right" vertical="center" wrapText="1" readingOrder="1"/>
    </xf>
    <xf numFmtId="171" fontId="3" fillId="3" borderId="0" xfId="0" applyNumberFormat="1" applyFont="1" applyFill="1" applyAlignment="1">
      <alignment horizontal="right" vertical="center" wrapText="1" readingOrder="1"/>
    </xf>
    <xf numFmtId="0" fontId="3" fillId="4" borderId="1" xfId="0" applyFont="1" applyFill="1" applyBorder="1" applyAlignment="1">
      <alignment vertical="center" wrapText="1" readingOrder="1"/>
    </xf>
    <xf numFmtId="171" fontId="19" fillId="4" borderId="1" xfId="0" applyNumberFormat="1" applyFont="1" applyFill="1" applyBorder="1" applyAlignment="1">
      <alignment horizontal="right" vertical="center" wrapText="1" readingOrder="1"/>
    </xf>
    <xf numFmtId="171" fontId="3" fillId="4" borderId="0" xfId="0" applyNumberFormat="1" applyFont="1" applyFill="1" applyAlignment="1">
      <alignment horizontal="right" vertical="center" wrapText="1" readingOrder="1"/>
    </xf>
    <xf numFmtId="0" fontId="19" fillId="0" borderId="1" xfId="0" applyFont="1" applyBorder="1" applyAlignment="1">
      <alignment horizontal="right" vertical="top" wrapText="1" readingOrder="1"/>
    </xf>
    <xf numFmtId="0" fontId="12" fillId="2" borderId="5" xfId="0" applyFont="1" applyFill="1" applyBorder="1" applyAlignment="1">
      <alignment horizontal="center" vertical="top" wrapText="1" readingOrder="1"/>
    </xf>
    <xf numFmtId="171" fontId="3" fillId="4" borderId="1" xfId="0" applyNumberFormat="1" applyFont="1" applyFill="1" applyBorder="1" applyAlignment="1">
      <alignment horizontal="right" vertical="center" wrapText="1" readingOrder="1"/>
    </xf>
    <xf numFmtId="171" fontId="19" fillId="3" borderId="1" xfId="0" applyNumberFormat="1" applyFont="1" applyFill="1" applyBorder="1" applyAlignment="1">
      <alignment horizontal="right" vertical="center" wrapText="1" readingOrder="1"/>
    </xf>
    <xf numFmtId="0" fontId="12" fillId="2" borderId="0" xfId="0" applyFont="1" applyFill="1" applyAlignment="1">
      <alignment horizontal="center" vertical="center" wrapText="1" readingOrder="1"/>
    </xf>
    <xf numFmtId="171" fontId="19" fillId="0" borderId="5" xfId="0" applyNumberFormat="1" applyFont="1" applyBorder="1" applyAlignment="1">
      <alignment horizontal="right" vertical="top" wrapText="1" readingOrder="1"/>
    </xf>
    <xf numFmtId="0" fontId="22" fillId="0" borderId="5" xfId="0" applyFont="1" applyBorder="1" applyAlignment="1">
      <alignment vertical="top" wrapText="1" readingOrder="1"/>
    </xf>
    <xf numFmtId="0" fontId="3" fillId="3" borderId="5" xfId="0" applyFont="1" applyFill="1" applyBorder="1" applyAlignment="1">
      <alignment horizontal="right" vertical="top" wrapText="1" readingOrder="1"/>
    </xf>
    <xf numFmtId="171" fontId="3" fillId="3" borderId="5" xfId="0" applyNumberFormat="1" applyFont="1" applyFill="1" applyBorder="1" applyAlignment="1">
      <alignment horizontal="right" vertical="top" wrapText="1" readingOrder="1"/>
    </xf>
    <xf numFmtId="0" fontId="4" fillId="4" borderId="5" xfId="0" applyFont="1" applyFill="1" applyBorder="1" applyAlignment="1">
      <alignment horizontal="left" vertical="center" wrapText="1" readingOrder="1"/>
    </xf>
    <xf numFmtId="0" fontId="2" fillId="4" borderId="5" xfId="0" applyFont="1" applyFill="1" applyBorder="1" applyAlignment="1">
      <alignment horizontal="center" vertical="center" wrapText="1" readingOrder="1"/>
    </xf>
    <xf numFmtId="0" fontId="2" fillId="4" borderId="5" xfId="0" applyFont="1" applyFill="1" applyBorder="1" applyAlignment="1">
      <alignment horizontal="left" vertical="center" wrapText="1" readingOrder="1"/>
    </xf>
    <xf numFmtId="0" fontId="12" fillId="2" borderId="8" xfId="0" applyFont="1" applyFill="1" applyBorder="1" applyAlignment="1">
      <alignment horizontal="center" vertical="center" wrapText="1" readingOrder="1"/>
    </xf>
    <xf numFmtId="0" fontId="8" fillId="4" borderId="5" xfId="0" applyFont="1" applyFill="1" applyBorder="1" applyAlignment="1">
      <alignment horizontal="left" vertical="top" wrapText="1" readingOrder="1"/>
    </xf>
    <xf numFmtId="0" fontId="12" fillId="2" borderId="8" xfId="0" applyFont="1" applyFill="1" applyBorder="1" applyAlignment="1">
      <alignment horizontal="left" vertical="center" wrapText="1" readingOrder="1"/>
    </xf>
    <xf numFmtId="0" fontId="4" fillId="4" borderId="5" xfId="0" applyFont="1" applyFill="1" applyBorder="1" applyAlignment="1">
      <alignment horizontal="left" vertical="top" wrapText="1" readingOrder="1"/>
    </xf>
    <xf numFmtId="0" fontId="4" fillId="4" borderId="0" xfId="0" applyFont="1" applyFill="1" applyAlignment="1">
      <alignment horizontal="left" vertical="top" wrapText="1" readingOrder="1"/>
    </xf>
    <xf numFmtId="0" fontId="2" fillId="4" borderId="0" xfId="0" applyFont="1" applyFill="1" applyAlignment="1">
      <alignment vertical="top" wrapText="1" readingOrder="1"/>
    </xf>
    <xf numFmtId="0" fontId="3" fillId="4" borderId="5" xfId="0" applyFont="1" applyFill="1" applyBorder="1" applyAlignment="1">
      <alignment vertical="top" wrapText="1" readingOrder="1"/>
    </xf>
    <xf numFmtId="171" fontId="3" fillId="4" borderId="5" xfId="0" applyNumberFormat="1" applyFont="1" applyFill="1" applyBorder="1" applyAlignment="1">
      <alignment vertical="top" wrapText="1" readingOrder="1"/>
    </xf>
    <xf numFmtId="171" fontId="3" fillId="3" borderId="5" xfId="0" applyNumberFormat="1" applyFont="1" applyFill="1" applyBorder="1" applyAlignment="1">
      <alignment vertical="top" wrapText="1" readingOrder="1"/>
    </xf>
    <xf numFmtId="0" fontId="23" fillId="0" borderId="0" xfId="0" applyFont="1" applyAlignment="1">
      <alignment vertical="top" wrapText="1" readingOrder="1"/>
    </xf>
    <xf numFmtId="0" fontId="1" fillId="4" borderId="14" xfId="0" applyFont="1" applyFill="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4" borderId="17" xfId="0" applyFont="1" applyFill="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171" fontId="8" fillId="4" borderId="5" xfId="0" applyNumberFormat="1" applyFont="1" applyFill="1" applyBorder="1" applyAlignment="1">
      <alignment vertical="top" wrapText="1" readingOrder="1"/>
    </xf>
    <xf numFmtId="171" fontId="8" fillId="3" borderId="5" xfId="0" applyNumberFormat="1" applyFont="1" applyFill="1" applyBorder="1" applyAlignment="1">
      <alignment vertical="top" wrapText="1" readingOrder="1"/>
    </xf>
    <xf numFmtId="171" fontId="2" fillId="2" borderId="5" xfId="0" applyNumberFormat="1" applyFont="1" applyFill="1" applyBorder="1" applyAlignment="1">
      <alignment vertical="top" wrapText="1" readingOrder="1"/>
    </xf>
    <xf numFmtId="0" fontId="2" fillId="2" borderId="5" xfId="0" applyFont="1" applyFill="1" applyBorder="1" applyAlignment="1">
      <alignment horizontal="center" vertical="center" wrapText="1" readingOrder="1"/>
    </xf>
    <xf numFmtId="0" fontId="3" fillId="0" borderId="5" xfId="0" applyFont="1" applyBorder="1" applyAlignment="1">
      <alignment vertical="center" wrapText="1" readingOrder="1"/>
    </xf>
    <xf numFmtId="177" fontId="3" fillId="0" borderId="0" xfId="0" applyNumberFormat="1" applyFont="1" applyAlignment="1">
      <alignment vertical="center" wrapText="1" readingOrder="1"/>
    </xf>
    <xf numFmtId="171" fontId="3" fillId="4" borderId="5" xfId="0" applyNumberFormat="1" applyFont="1" applyFill="1" applyBorder="1" applyAlignment="1">
      <alignment vertical="center" wrapText="1" readingOrder="1"/>
    </xf>
    <xf numFmtId="0" fontId="12" fillId="0" borderId="5" xfId="0" applyFont="1" applyBorder="1" applyAlignment="1">
      <alignment horizontal="left" vertical="center" wrapText="1" readingOrder="1"/>
    </xf>
    <xf numFmtId="0" fontId="12" fillId="0" borderId="5" xfId="0" applyFont="1" applyBorder="1" applyAlignment="1">
      <alignment horizontal="center" vertical="center" wrapText="1" readingOrder="1"/>
    </xf>
    <xf numFmtId="0" fontId="3" fillId="3" borderId="5" xfId="0" applyFont="1" applyFill="1" applyBorder="1" applyAlignment="1">
      <alignment vertical="center" wrapText="1" readingOrder="1"/>
    </xf>
    <xf numFmtId="177" fontId="3" fillId="3" borderId="5" xfId="0" applyNumberFormat="1" applyFont="1" applyFill="1" applyBorder="1" applyAlignment="1">
      <alignment vertical="center" wrapText="1" readingOrder="1"/>
    </xf>
    <xf numFmtId="171" fontId="3" fillId="3" borderId="5" xfId="0" applyNumberFormat="1" applyFont="1" applyFill="1" applyBorder="1" applyAlignment="1">
      <alignment vertical="center" wrapText="1" readingOrder="1"/>
    </xf>
    <xf numFmtId="177" fontId="12" fillId="2" borderId="5" xfId="0" applyNumberFormat="1" applyFont="1" applyFill="1" applyBorder="1" applyAlignment="1">
      <alignment horizontal="right" vertical="center" wrapText="1" readingOrder="1"/>
    </xf>
    <xf numFmtId="171" fontId="12" fillId="2" borderId="5" xfId="0" applyNumberFormat="1" applyFont="1" applyFill="1" applyBorder="1" applyAlignment="1">
      <alignment horizontal="right" vertical="center" wrapText="1" readingOrder="1"/>
    </xf>
    <xf numFmtId="177" fontId="3" fillId="0" borderId="5" xfId="0" applyNumberFormat="1" applyFont="1" applyBorder="1" applyAlignment="1">
      <alignment vertical="center" wrapText="1" readingOrder="1"/>
    </xf>
    <xf numFmtId="171" fontId="3" fillId="0" borderId="5" xfId="0" applyNumberFormat="1" applyFont="1" applyBorder="1" applyAlignment="1">
      <alignment vertical="center" wrapText="1" readingOrder="1"/>
    </xf>
    <xf numFmtId="0" fontId="3" fillId="4" borderId="5" xfId="0" applyFont="1" applyFill="1" applyBorder="1" applyAlignment="1">
      <alignment vertical="center" wrapText="1" readingOrder="1"/>
    </xf>
    <xf numFmtId="177" fontId="3" fillId="4" borderId="5" xfId="0" applyNumberFormat="1" applyFont="1" applyFill="1" applyBorder="1" applyAlignment="1">
      <alignment vertical="center" wrapText="1" readingOrder="1"/>
    </xf>
    <xf numFmtId="178" fontId="3" fillId="4" borderId="5" xfId="0" applyNumberFormat="1" applyFont="1" applyFill="1" applyBorder="1" applyAlignment="1">
      <alignment horizontal="right" vertical="center" wrapText="1" readingOrder="1"/>
    </xf>
    <xf numFmtId="178" fontId="3" fillId="3" borderId="5" xfId="0" applyNumberFormat="1" applyFont="1" applyFill="1" applyBorder="1" applyAlignment="1">
      <alignment horizontal="right" vertical="center" wrapText="1" readingOrder="1"/>
    </xf>
    <xf numFmtId="0" fontId="12" fillId="2" borderId="5" xfId="0" applyFont="1" applyFill="1" applyBorder="1" applyAlignment="1">
      <alignment vertical="center" wrapText="1" readingOrder="1"/>
    </xf>
    <xf numFmtId="0" fontId="13" fillId="0" borderId="0" xfId="0" applyFont="1" applyAlignment="1">
      <alignment horizontal="center" vertical="top" wrapText="1" readingOrder="1"/>
    </xf>
    <xf numFmtId="179" fontId="12" fillId="2" borderId="0" xfId="0" applyNumberFormat="1" applyFont="1" applyFill="1" applyAlignment="1">
      <alignment horizontal="center" vertical="center" wrapText="1" readingOrder="1"/>
    </xf>
    <xf numFmtId="0" fontId="12" fillId="6" borderId="5" xfId="0" applyFont="1" applyFill="1" applyBorder="1" applyAlignment="1">
      <alignment horizontal="center" vertical="top" wrapText="1" readingOrder="1"/>
    </xf>
    <xf numFmtId="177" fontId="12" fillId="2" borderId="5" xfId="0" applyNumberFormat="1" applyFont="1" applyFill="1" applyBorder="1" applyAlignment="1">
      <alignment vertical="center" wrapText="1" readingOrder="1"/>
    </xf>
    <xf numFmtId="178" fontId="12" fillId="2" borderId="5" xfId="0" applyNumberFormat="1" applyFont="1" applyFill="1" applyBorder="1" applyAlignment="1">
      <alignment horizontal="right" vertical="center" wrapText="1" readingOrder="1"/>
    </xf>
    <xf numFmtId="0" fontId="13" fillId="0" borderId="0" xfId="0" applyFont="1" applyAlignment="1">
      <alignment horizontal="left" vertical="top" wrapText="1" readingOrder="1"/>
    </xf>
    <xf numFmtId="0" fontId="12" fillId="6" borderId="5" xfId="0" applyFont="1" applyFill="1" applyBorder="1" applyAlignment="1">
      <alignment horizontal="center" vertical="center" wrapText="1" readingOrder="1"/>
    </xf>
    <xf numFmtId="0" fontId="3" fillId="3" borderId="0" xfId="0" applyFont="1" applyFill="1" applyAlignment="1">
      <alignment horizontal="left" vertical="center" wrapText="1" readingOrder="1"/>
    </xf>
    <xf numFmtId="177" fontId="3" fillId="7" borderId="0" xfId="0" applyNumberFormat="1" applyFont="1" applyFill="1" applyAlignment="1">
      <alignment horizontal="right" vertical="center" wrapText="1" readingOrder="1"/>
    </xf>
    <xf numFmtId="171" fontId="3" fillId="7" borderId="0" xfId="0" applyNumberFormat="1" applyFont="1" applyFill="1" applyAlignment="1">
      <alignment horizontal="right" vertical="center" wrapText="1" readingOrder="1"/>
    </xf>
    <xf numFmtId="0" fontId="3" fillId="4" borderId="0" xfId="0" applyFont="1" applyFill="1" applyAlignment="1">
      <alignment horizontal="left" vertical="center" wrapText="1" readingOrder="1"/>
    </xf>
    <xf numFmtId="177" fontId="3" fillId="4" borderId="0" xfId="0" applyNumberFormat="1" applyFont="1" applyFill="1" applyAlignment="1">
      <alignment horizontal="right" vertical="center" wrapText="1" readingOrder="1"/>
    </xf>
    <xf numFmtId="171" fontId="19" fillId="4" borderId="0" xfId="0" applyNumberFormat="1" applyFont="1" applyFill="1" applyAlignment="1">
      <alignment horizontal="right" vertical="center" wrapText="1" readingOrder="1"/>
    </xf>
    <xf numFmtId="0" fontId="12" fillId="2" borderId="6" xfId="0" applyFont="1" applyFill="1" applyBorder="1" applyAlignment="1">
      <alignment horizontal="left" vertical="center" wrapText="1" readingOrder="1"/>
    </xf>
    <xf numFmtId="177" fontId="12" fillId="6" borderId="6" xfId="0" applyNumberFormat="1" applyFont="1" applyFill="1" applyBorder="1" applyAlignment="1">
      <alignment horizontal="right" vertical="center" wrapText="1" readingOrder="1"/>
    </xf>
    <xf numFmtId="171" fontId="12" fillId="6" borderId="6" xfId="0" applyNumberFormat="1" applyFont="1" applyFill="1" applyBorder="1" applyAlignment="1">
      <alignment horizontal="right" vertical="center" wrapText="1" readingOrder="1"/>
    </xf>
    <xf numFmtId="0" fontId="38" fillId="2" borderId="0" xfId="0" applyFont="1" applyFill="1" applyAlignment="1">
      <alignment horizontal="center" vertical="center" wrapText="1" readingOrder="1"/>
    </xf>
    <xf numFmtId="0" fontId="38" fillId="2" borderId="12" xfId="0" applyFont="1" applyFill="1" applyBorder="1" applyAlignment="1">
      <alignment horizontal="left" vertical="center" wrapText="1" readingOrder="1"/>
    </xf>
    <xf numFmtId="0" fontId="1" fillId="0" borderId="20" xfId="0" applyFont="1" applyBorder="1" applyAlignment="1">
      <alignment vertical="top" wrapText="1"/>
    </xf>
    <xf numFmtId="0" fontId="1" fillId="0" borderId="21" xfId="0" applyFont="1" applyBorder="1" applyAlignment="1">
      <alignment vertical="top" wrapText="1"/>
    </xf>
    <xf numFmtId="0" fontId="1" fillId="2" borderId="4" xfId="0" applyFont="1" applyFill="1" applyBorder="1" applyAlignment="1">
      <alignment vertical="top" wrapText="1"/>
    </xf>
    <xf numFmtId="177" fontId="3" fillId="3" borderId="5"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171" fontId="3" fillId="4" borderId="5" xfId="0" applyNumberFormat="1" applyFont="1" applyFill="1" applyBorder="1" applyAlignment="1">
      <alignment horizontal="right" vertical="center" wrapText="1" readingOrder="1"/>
    </xf>
    <xf numFmtId="0" fontId="13" fillId="4" borderId="0" xfId="0" applyFont="1" applyFill="1" applyAlignment="1">
      <alignment horizontal="left" vertical="top" wrapText="1" readingOrder="1"/>
    </xf>
    <xf numFmtId="0" fontId="12" fillId="0" borderId="0" xfId="0" applyFont="1" applyAlignment="1">
      <alignment horizontal="center" vertical="top" wrapText="1" readingOrder="1"/>
    </xf>
    <xf numFmtId="0" fontId="12" fillId="2" borderId="7" xfId="0" applyFont="1" applyFill="1" applyBorder="1" applyAlignment="1">
      <alignment horizontal="center" vertical="center" wrapText="1" readingOrder="1"/>
    </xf>
    <xf numFmtId="0" fontId="3" fillId="3" borderId="0" xfId="0" applyFont="1" applyFill="1" applyAlignment="1">
      <alignment horizontal="left" vertical="top" wrapText="1" readingOrder="1"/>
    </xf>
    <xf numFmtId="165" fontId="3" fillId="3" borderId="0" xfId="0" applyNumberFormat="1" applyFont="1" applyFill="1" applyAlignment="1">
      <alignment horizontal="right" vertical="center" wrapText="1" readingOrder="1"/>
    </xf>
    <xf numFmtId="166" fontId="3" fillId="3" borderId="0" xfId="0" applyNumberFormat="1" applyFont="1" applyFill="1" applyAlignment="1">
      <alignment horizontal="right" vertical="center" wrapText="1" readingOrder="1"/>
    </xf>
    <xf numFmtId="167" fontId="3" fillId="3" borderId="0" xfId="0" applyNumberFormat="1" applyFont="1" applyFill="1" applyAlignment="1">
      <alignment horizontal="right" vertical="center" wrapText="1" readingOrder="1"/>
    </xf>
    <xf numFmtId="168" fontId="3" fillId="7" borderId="0" xfId="0" applyNumberFormat="1" applyFont="1" applyFill="1" applyAlignment="1">
      <alignment horizontal="right" vertical="center" wrapText="1" readingOrder="1"/>
    </xf>
    <xf numFmtId="167" fontId="3" fillId="7" borderId="0" xfId="0" applyNumberFormat="1" applyFont="1" applyFill="1" applyAlignment="1">
      <alignment horizontal="right" vertical="center" wrapText="1" readingOrder="1"/>
    </xf>
    <xf numFmtId="0" fontId="3" fillId="4" borderId="0" xfId="0" applyFont="1" applyFill="1" applyAlignment="1">
      <alignment horizontal="left" vertical="top" wrapText="1" readingOrder="1"/>
    </xf>
    <xf numFmtId="165" fontId="3" fillId="4" borderId="0" xfId="0" applyNumberFormat="1" applyFont="1" applyFill="1" applyAlignment="1">
      <alignment horizontal="right" vertical="center" wrapText="1" readingOrder="1"/>
    </xf>
    <xf numFmtId="166" fontId="3" fillId="4" borderId="0" xfId="0" applyNumberFormat="1" applyFont="1" applyFill="1" applyAlignment="1">
      <alignment horizontal="right" vertical="center" wrapText="1" readingOrder="1"/>
    </xf>
    <xf numFmtId="167" fontId="3" fillId="4" borderId="0" xfId="0" applyNumberFormat="1" applyFont="1" applyFill="1" applyAlignment="1">
      <alignment horizontal="right" vertical="center" wrapText="1" readingOrder="1"/>
    </xf>
    <xf numFmtId="168" fontId="3" fillId="4" borderId="0" xfId="0" applyNumberFormat="1" applyFont="1" applyFill="1" applyAlignment="1">
      <alignment horizontal="right" vertical="center" wrapText="1" readingOrder="1"/>
    </xf>
    <xf numFmtId="0" fontId="12" fillId="2" borderId="6" xfId="0" applyFont="1" applyFill="1" applyBorder="1" applyAlignment="1">
      <alignment horizontal="left" vertical="top" wrapText="1" readingOrder="1"/>
    </xf>
    <xf numFmtId="165" fontId="12" fillId="2" borderId="6" xfId="0" applyNumberFormat="1" applyFont="1" applyFill="1" applyBorder="1" applyAlignment="1">
      <alignment horizontal="right" vertical="center" wrapText="1" readingOrder="1"/>
    </xf>
    <xf numFmtId="166" fontId="12" fillId="2" borderId="6" xfId="0" applyNumberFormat="1" applyFont="1" applyFill="1" applyBorder="1" applyAlignment="1">
      <alignment horizontal="right" vertical="center" wrapText="1" readingOrder="1"/>
    </xf>
    <xf numFmtId="167" fontId="12" fillId="2" borderId="6" xfId="0" applyNumberFormat="1" applyFont="1" applyFill="1" applyBorder="1" applyAlignment="1">
      <alignment horizontal="right" vertical="center" wrapText="1" readingOrder="1"/>
    </xf>
    <xf numFmtId="168" fontId="12" fillId="6" borderId="6" xfId="0" applyNumberFormat="1" applyFont="1" applyFill="1" applyBorder="1" applyAlignment="1">
      <alignment horizontal="right" vertical="center" wrapText="1" readingOrder="1"/>
    </xf>
    <xf numFmtId="167" fontId="12" fillId="6" borderId="6" xfId="0" applyNumberFormat="1" applyFont="1" applyFill="1" applyBorder="1" applyAlignment="1">
      <alignment horizontal="right" vertical="center" wrapText="1" readingOrder="1"/>
    </xf>
    <xf numFmtId="0" fontId="1" fillId="4" borderId="22" xfId="0" applyFont="1" applyFill="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vertical="top" wrapText="1"/>
    </xf>
    <xf numFmtId="0" fontId="13" fillId="0" borderId="0" xfId="0" applyFont="1" applyAlignment="1">
      <alignment horizontal="left" vertical="center" wrapText="1" readingOrder="1"/>
    </xf>
    <xf numFmtId="165" fontId="3" fillId="3" borderId="0" xfId="0" applyNumberFormat="1" applyFont="1" applyFill="1" applyAlignment="1">
      <alignment horizontal="right" vertical="top" wrapText="1" readingOrder="1"/>
    </xf>
    <xf numFmtId="180" fontId="3" fillId="3" borderId="0" xfId="0" applyNumberFormat="1" applyFont="1" applyFill="1" applyAlignment="1">
      <alignment horizontal="right" vertical="top" wrapText="1" readingOrder="1"/>
    </xf>
    <xf numFmtId="167" fontId="3" fillId="3" borderId="0" xfId="0" applyNumberFormat="1" applyFont="1" applyFill="1" applyAlignment="1">
      <alignment horizontal="right" vertical="top" wrapText="1" readingOrder="1"/>
    </xf>
    <xf numFmtId="166" fontId="3" fillId="3" borderId="0" xfId="0" applyNumberFormat="1" applyFont="1" applyFill="1" applyAlignment="1">
      <alignment horizontal="right" vertical="top" wrapText="1" readingOrder="1"/>
    </xf>
    <xf numFmtId="165" fontId="3" fillId="4" borderId="0" xfId="0" applyNumberFormat="1" applyFont="1" applyFill="1" applyAlignment="1">
      <alignment horizontal="right" vertical="top" wrapText="1" readingOrder="1"/>
    </xf>
    <xf numFmtId="180" fontId="3" fillId="4" borderId="0" xfId="0" applyNumberFormat="1" applyFont="1" applyFill="1" applyAlignment="1">
      <alignment horizontal="right" vertical="top" wrapText="1" readingOrder="1"/>
    </xf>
    <xf numFmtId="167" fontId="3" fillId="4" borderId="0" xfId="0" applyNumberFormat="1" applyFont="1" applyFill="1" applyAlignment="1">
      <alignment horizontal="right" vertical="top" wrapText="1" readingOrder="1"/>
    </xf>
    <xf numFmtId="166" fontId="3" fillId="4" borderId="0" xfId="0" applyNumberFormat="1" applyFont="1" applyFill="1" applyAlignment="1">
      <alignment horizontal="right" vertical="top" wrapText="1" readingOrder="1"/>
    </xf>
    <xf numFmtId="165" fontId="12" fillId="2" borderId="6" xfId="0" applyNumberFormat="1" applyFont="1" applyFill="1" applyBorder="1" applyAlignment="1">
      <alignment horizontal="right" vertical="top" wrapText="1" readingOrder="1"/>
    </xf>
    <xf numFmtId="166" fontId="12" fillId="2" borderId="6" xfId="0" applyNumberFormat="1" applyFont="1" applyFill="1" applyBorder="1" applyAlignment="1">
      <alignment horizontal="right" vertical="top" wrapText="1" readingOrder="1"/>
    </xf>
    <xf numFmtId="167" fontId="12" fillId="2" borderId="6" xfId="0" applyNumberFormat="1" applyFont="1" applyFill="1" applyBorder="1" applyAlignment="1">
      <alignment horizontal="right" vertical="top" wrapText="1" readingOrder="1"/>
    </xf>
    <xf numFmtId="168" fontId="13" fillId="0" borderId="0" xfId="0" applyNumberFormat="1" applyFont="1" applyAlignment="1">
      <alignment horizontal="center" vertical="top" wrapText="1" readingOrder="1"/>
    </xf>
    <xf numFmtId="185" fontId="13" fillId="0" borderId="0" xfId="0" applyNumberFormat="1" applyFont="1" applyAlignment="1">
      <alignment horizontal="center" vertical="top" wrapText="1" readingOrder="1"/>
    </xf>
    <xf numFmtId="0" fontId="12" fillId="0" borderId="0" xfId="0" applyFont="1" applyAlignment="1">
      <alignment horizontal="center" vertical="center" wrapText="1" readingOrder="1"/>
    </xf>
    <xf numFmtId="0" fontId="12" fillId="0" borderId="5" xfId="0" applyFont="1" applyBorder="1" applyAlignment="1">
      <alignment horizontal="center" vertical="top" wrapText="1" readingOrder="1"/>
    </xf>
    <xf numFmtId="0" fontId="3" fillId="3" borderId="18" xfId="0" applyFont="1" applyFill="1" applyBorder="1" applyAlignment="1">
      <alignment horizontal="left" vertical="top" wrapText="1" readingOrder="1"/>
    </xf>
    <xf numFmtId="165" fontId="3" fillId="3" borderId="18" xfId="0" applyNumberFormat="1" applyFont="1" applyFill="1" applyBorder="1" applyAlignment="1">
      <alignment horizontal="right" vertical="top" wrapText="1" readingOrder="1"/>
    </xf>
    <xf numFmtId="166" fontId="3" fillId="3" borderId="18" xfId="0" applyNumberFormat="1" applyFont="1" applyFill="1" applyBorder="1" applyAlignment="1">
      <alignment horizontal="right" vertical="top" wrapText="1" readingOrder="1"/>
    </xf>
    <xf numFmtId="167" fontId="3" fillId="3" borderId="18" xfId="0" applyNumberFormat="1" applyFont="1" applyFill="1" applyBorder="1" applyAlignment="1">
      <alignment horizontal="right" vertical="top" wrapText="1" readingOrder="1"/>
    </xf>
    <xf numFmtId="171" fontId="3" fillId="3" borderId="18" xfId="0" applyNumberFormat="1" applyFont="1" applyFill="1" applyBorder="1" applyAlignment="1">
      <alignment horizontal="right" vertical="top" wrapText="1" readingOrder="1"/>
    </xf>
    <xf numFmtId="165" fontId="3" fillId="3" borderId="18" xfId="0" applyNumberFormat="1" applyFont="1" applyFill="1" applyBorder="1" applyAlignment="1">
      <alignment horizontal="right" vertical="center" wrapText="1" readingOrder="1"/>
    </xf>
    <xf numFmtId="167" fontId="3" fillId="3" borderId="18" xfId="0" applyNumberFormat="1" applyFont="1" applyFill="1" applyBorder="1" applyAlignment="1">
      <alignment horizontal="right" vertical="center" wrapText="1" readingOrder="1"/>
    </xf>
    <xf numFmtId="168" fontId="3" fillId="3" borderId="0" xfId="0" applyNumberFormat="1" applyFont="1" applyFill="1" applyAlignment="1">
      <alignment horizontal="right" vertical="center" wrapText="1" readingOrder="1"/>
    </xf>
    <xf numFmtId="165" fontId="12" fillId="2" borderId="0" xfId="0" applyNumberFormat="1" applyFont="1" applyFill="1" applyAlignment="1">
      <alignment horizontal="right" vertical="top" wrapText="1" readingOrder="1"/>
    </xf>
    <xf numFmtId="180" fontId="12" fillId="2" borderId="0" xfId="0" applyNumberFormat="1" applyFont="1" applyFill="1" applyAlignment="1">
      <alignment horizontal="right" vertical="top" wrapText="1" readingOrder="1"/>
    </xf>
    <xf numFmtId="167" fontId="12" fillId="2" borderId="0" xfId="0" applyNumberFormat="1" applyFont="1" applyFill="1" applyAlignment="1">
      <alignment horizontal="right" vertical="top" wrapText="1" readingOrder="1"/>
    </xf>
    <xf numFmtId="166" fontId="12" fillId="2" borderId="0" xfId="0" applyNumberFormat="1" applyFont="1" applyFill="1" applyAlignment="1">
      <alignment horizontal="right" vertical="top" wrapText="1" readingOrder="1"/>
    </xf>
    <xf numFmtId="168" fontId="12" fillId="6" borderId="0" xfId="0" applyNumberFormat="1" applyFont="1" applyFill="1" applyAlignment="1">
      <alignment horizontal="right" vertical="center" wrapText="1" readingOrder="1"/>
    </xf>
    <xf numFmtId="167" fontId="12" fillId="6" borderId="0" xfId="0" applyNumberFormat="1" applyFont="1" applyFill="1" applyAlignment="1">
      <alignment horizontal="right" vertical="center" wrapText="1" readingOrder="1"/>
    </xf>
    <xf numFmtId="0" fontId="12" fillId="2" borderId="21" xfId="0" applyFont="1" applyFill="1" applyBorder="1" applyAlignment="1">
      <alignment horizontal="center" vertical="center" wrapText="1" readingOrder="1"/>
    </xf>
    <xf numFmtId="0" fontId="12" fillId="2" borderId="0" xfId="0" applyFont="1" applyFill="1" applyAlignment="1">
      <alignment horizontal="left" vertical="top" wrapText="1" readingOrder="1"/>
    </xf>
    <xf numFmtId="0" fontId="1" fillId="0" borderId="0" xfId="0" applyFont="1" applyAlignment="1">
      <alignment vertical="top" wrapText="1"/>
    </xf>
    <xf numFmtId="0" fontId="12" fillId="2" borderId="51" xfId="0" applyFont="1" applyFill="1" applyBorder="1" applyAlignment="1">
      <alignment horizontal="left" vertical="top" wrapText="1" readingOrder="1"/>
    </xf>
    <xf numFmtId="0" fontId="1" fillId="0" borderId="51" xfId="0" applyFont="1" applyBorder="1" applyAlignment="1">
      <alignment vertical="top" wrapText="1"/>
    </xf>
    <xf numFmtId="168" fontId="12" fillId="2" borderId="8" xfId="0" applyNumberFormat="1" applyFont="1" applyFill="1" applyBorder="1" applyAlignment="1">
      <alignment horizontal="right" vertical="center" wrapText="1" readingOrder="1"/>
    </xf>
    <xf numFmtId="167" fontId="12" fillId="2" borderId="8" xfId="0" applyNumberFormat="1" applyFont="1" applyFill="1" applyBorder="1" applyAlignment="1">
      <alignment horizontal="right" vertical="center" wrapText="1" readingOrder="1"/>
    </xf>
    <xf numFmtId="168" fontId="3" fillId="3" borderId="5"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8" fontId="3" fillId="4" borderId="5" xfId="0" applyNumberFormat="1" applyFont="1" applyFill="1" applyBorder="1" applyAlignment="1">
      <alignment horizontal="right" vertical="top" wrapText="1" readingOrder="1"/>
    </xf>
    <xf numFmtId="167" fontId="3" fillId="4" borderId="5" xfId="0" applyNumberFormat="1" applyFont="1" applyFill="1" applyBorder="1" applyAlignment="1">
      <alignment horizontal="right" vertical="top" wrapText="1" readingOrder="1"/>
    </xf>
    <xf numFmtId="167" fontId="19" fillId="3" borderId="5" xfId="0" applyNumberFormat="1" applyFont="1" applyFill="1" applyBorder="1" applyAlignment="1">
      <alignment horizontal="right" vertical="top" wrapText="1" readingOrder="1"/>
    </xf>
    <xf numFmtId="167" fontId="19" fillId="4" borderId="5" xfId="0" applyNumberFormat="1" applyFont="1" applyFill="1" applyBorder="1" applyAlignment="1">
      <alignment horizontal="right" vertical="top" wrapText="1" readingOrder="1"/>
    </xf>
    <xf numFmtId="167" fontId="39" fillId="3" borderId="5" xfId="0" applyNumberFormat="1" applyFont="1" applyFill="1" applyBorder="1" applyAlignment="1">
      <alignment horizontal="right" vertical="top" wrapText="1" readingOrder="1"/>
    </xf>
    <xf numFmtId="0" fontId="37" fillId="0" borderId="7" xfId="0" applyFont="1" applyBorder="1" applyAlignment="1">
      <alignment vertical="top" wrapText="1"/>
    </xf>
    <xf numFmtId="0" fontId="3" fillId="4" borderId="5" xfId="0" applyFont="1" applyFill="1" applyBorder="1" applyAlignment="1">
      <alignment horizontal="right" vertical="top" wrapText="1" readingOrder="1"/>
    </xf>
    <xf numFmtId="189" fontId="3" fillId="3" borderId="5" xfId="0" applyNumberFormat="1" applyFont="1" applyFill="1" applyBorder="1" applyAlignment="1">
      <alignment horizontal="right" vertical="top" wrapText="1" readingOrder="1"/>
    </xf>
    <xf numFmtId="189" fontId="1" fillId="0" borderId="7" xfId="0" applyNumberFormat="1" applyFont="1" applyBorder="1" applyAlignment="1">
      <alignment vertical="top" wrapText="1"/>
    </xf>
    <xf numFmtId="0" fontId="12" fillId="4" borderId="0" xfId="0" applyFont="1" applyFill="1" applyAlignment="1">
      <alignment vertical="top" wrapText="1" readingOrder="1"/>
    </xf>
    <xf numFmtId="0" fontId="12" fillId="4" borderId="0" xfId="0" applyFont="1" applyFill="1" applyAlignment="1">
      <alignment horizontal="center" vertical="top" wrapText="1" readingOrder="1"/>
    </xf>
    <xf numFmtId="0" fontId="13" fillId="3" borderId="0" xfId="0" applyFont="1" applyFill="1" applyAlignment="1">
      <alignment horizontal="left" vertical="top" wrapText="1" readingOrder="1"/>
    </xf>
    <xf numFmtId="189" fontId="3" fillId="3" borderId="0" xfId="0" applyNumberFormat="1" applyFont="1" applyFill="1" applyAlignment="1">
      <alignment horizontal="right" vertical="top" wrapText="1" readingOrder="1"/>
    </xf>
    <xf numFmtId="189" fontId="1" fillId="0" borderId="0" xfId="0" applyNumberFormat="1" applyFont="1"/>
    <xf numFmtId="168" fontId="3" fillId="3" borderId="0" xfId="0" applyNumberFormat="1" applyFont="1" applyFill="1" applyAlignment="1">
      <alignment vertical="top" wrapText="1" readingOrder="1"/>
    </xf>
    <xf numFmtId="167" fontId="39" fillId="3" borderId="0" xfId="0" applyNumberFormat="1" applyFont="1" applyFill="1" applyAlignment="1">
      <alignment horizontal="right" vertical="top" wrapText="1" readingOrder="1"/>
    </xf>
    <xf numFmtId="0" fontId="37" fillId="0" borderId="0" xfId="0" applyFont="1"/>
    <xf numFmtId="0" fontId="2" fillId="4" borderId="0" xfId="0" applyFont="1" applyFill="1" applyAlignment="1">
      <alignment horizontal="center" vertical="top" wrapText="1" readingOrder="1"/>
    </xf>
    <xf numFmtId="167" fontId="8" fillId="3" borderId="5" xfId="0" applyNumberFormat="1" applyFont="1" applyFill="1" applyBorder="1" applyAlignment="1">
      <alignment horizontal="right" vertical="top" wrapText="1" readingOrder="1"/>
    </xf>
    <xf numFmtId="167" fontId="8" fillId="4" borderId="5" xfId="0" applyNumberFormat="1" applyFont="1" applyFill="1" applyBorder="1" applyAlignment="1">
      <alignment horizontal="right" vertical="top" wrapText="1" readingOrder="1"/>
    </xf>
    <xf numFmtId="0" fontId="8" fillId="4" borderId="5" xfId="0" applyFont="1" applyFill="1" applyBorder="1" applyAlignment="1">
      <alignment vertical="top" wrapText="1" readingOrder="1"/>
    </xf>
    <xf numFmtId="0" fontId="2" fillId="2" borderId="8" xfId="0" applyFont="1" applyFill="1" applyBorder="1" applyAlignment="1">
      <alignment horizontal="center" vertical="center" wrapText="1" readingOrder="1"/>
    </xf>
    <xf numFmtId="0" fontId="25" fillId="0" borderId="0" xfId="0" applyFont="1" applyAlignment="1">
      <alignment horizontal="right" vertical="top" wrapText="1" readingOrder="1"/>
    </xf>
    <xf numFmtId="0" fontId="12" fillId="2" borderId="8" xfId="0" applyFont="1" applyFill="1" applyBorder="1" applyAlignment="1">
      <alignment vertical="top" wrapText="1" readingOrder="1"/>
    </xf>
    <xf numFmtId="167" fontId="12" fillId="2" borderId="8" xfId="0" applyNumberFormat="1" applyFont="1" applyFill="1" applyBorder="1" applyAlignment="1">
      <alignment vertical="top" wrapText="1" readingOrder="1"/>
    </xf>
    <xf numFmtId="0" fontId="12" fillId="0" borderId="0" xfId="0" applyFont="1" applyAlignment="1">
      <alignment horizontal="left" vertical="top" wrapText="1" readingOrder="1"/>
    </xf>
    <xf numFmtId="0" fontId="12" fillId="2" borderId="11" xfId="0" applyFont="1" applyFill="1" applyBorder="1" applyAlignment="1">
      <alignment horizontal="center" vertical="top" wrapText="1" readingOrder="1"/>
    </xf>
    <xf numFmtId="0" fontId="12" fillId="2" borderId="12" xfId="0" applyFont="1" applyFill="1" applyBorder="1" applyAlignment="1">
      <alignment horizontal="center" wrapText="1" readingOrder="1"/>
    </xf>
    <xf numFmtId="0" fontId="12" fillId="2" borderId="25" xfId="0" applyFont="1" applyFill="1" applyBorder="1" applyAlignment="1">
      <alignment vertical="top" wrapText="1" readingOrder="1"/>
    </xf>
    <xf numFmtId="0" fontId="3" fillId="3" borderId="25" xfId="0" applyFont="1" applyFill="1" applyBorder="1" applyAlignment="1">
      <alignment vertical="top" wrapText="1" readingOrder="1"/>
    </xf>
    <xf numFmtId="0" fontId="3" fillId="0" borderId="25" xfId="0" applyFont="1" applyBorder="1" applyAlignment="1">
      <alignment vertical="top" wrapText="1" readingOrder="1"/>
    </xf>
    <xf numFmtId="0" fontId="12" fillId="2" borderId="12" xfId="0" applyFont="1" applyFill="1" applyBorder="1" applyAlignment="1">
      <alignment horizontal="center" vertical="top" wrapText="1" readingOrder="1"/>
    </xf>
    <xf numFmtId="0" fontId="3" fillId="0" borderId="43" xfId="0" applyFont="1" applyBorder="1" applyAlignment="1">
      <alignment vertical="center" wrapText="1" readingOrder="1"/>
    </xf>
    <xf numFmtId="0" fontId="1" fillId="0" borderId="44" xfId="0" applyFont="1" applyBorder="1" applyAlignment="1">
      <alignment vertical="top" wrapText="1"/>
    </xf>
    <xf numFmtId="0" fontId="1" fillId="0" borderId="45" xfId="0" applyFont="1" applyBorder="1" applyAlignment="1">
      <alignment vertical="top" wrapText="1"/>
    </xf>
    <xf numFmtId="0" fontId="3" fillId="0" borderId="48" xfId="0" applyFont="1" applyBorder="1" applyAlignment="1">
      <alignment vertical="center" wrapText="1" readingOrder="1"/>
    </xf>
    <xf numFmtId="0" fontId="1" fillId="0" borderId="49" xfId="0" applyFont="1" applyBorder="1" applyAlignment="1">
      <alignment vertical="top" wrapText="1"/>
    </xf>
    <xf numFmtId="0" fontId="1" fillId="0" borderId="47" xfId="0" applyFont="1" applyBorder="1" applyAlignment="1">
      <alignment vertical="top" wrapText="1"/>
    </xf>
    <xf numFmtId="0" fontId="27" fillId="0" borderId="36" xfId="0" applyFont="1" applyBorder="1" applyAlignment="1">
      <alignment horizontal="left" vertical="center" wrapText="1" readingOrder="1"/>
    </xf>
    <xf numFmtId="0" fontId="1" fillId="0" borderId="37" xfId="0" applyFont="1" applyBorder="1" applyAlignment="1">
      <alignment vertical="top" wrapText="1"/>
    </xf>
    <xf numFmtId="0" fontId="1" fillId="0" borderId="38" xfId="0" applyFont="1" applyBorder="1" applyAlignment="1">
      <alignment vertical="top" wrapText="1"/>
    </xf>
    <xf numFmtId="0" fontId="3" fillId="0" borderId="35" xfId="0" applyFont="1" applyBorder="1" applyAlignment="1">
      <alignment vertical="top" wrapText="1" readingOrder="1"/>
    </xf>
    <xf numFmtId="0" fontId="1" fillId="0" borderId="35" xfId="0" applyFont="1" applyBorder="1" applyAlignment="1">
      <alignment vertical="top" wrapText="1"/>
    </xf>
    <xf numFmtId="0" fontId="23" fillId="0" borderId="0" xfId="0" applyFont="1" applyAlignment="1">
      <alignment horizontal="left" vertical="top" wrapText="1" readingOrder="1"/>
    </xf>
    <xf numFmtId="0" fontId="3" fillId="0" borderId="0" xfId="0" applyFont="1" applyAlignment="1">
      <alignment horizontal="left" vertical="center" wrapText="1" readingOrder="1"/>
    </xf>
    <xf numFmtId="0" fontId="27" fillId="4" borderId="15" xfId="0" applyFont="1" applyFill="1" applyBorder="1" applyAlignment="1">
      <alignment horizontal="left" vertical="top" wrapText="1" readingOrder="1"/>
    </xf>
    <xf numFmtId="0" fontId="27" fillId="4" borderId="27" xfId="0" applyFont="1" applyFill="1" applyBorder="1" applyAlignment="1">
      <alignment horizontal="left" vertical="top" wrapText="1" readingOrder="1"/>
    </xf>
    <xf numFmtId="0" fontId="1" fillId="0" borderId="27" xfId="0" applyFont="1" applyBorder="1" applyAlignment="1">
      <alignment vertical="top" wrapText="1"/>
    </xf>
    <xf numFmtId="0" fontId="3" fillId="4" borderId="14" xfId="0" applyFont="1" applyFill="1" applyBorder="1" applyAlignment="1">
      <alignment horizontal="left" vertical="top" wrapText="1" readingOrder="1"/>
    </xf>
    <xf numFmtId="0" fontId="27" fillId="4" borderId="33" xfId="0" applyFont="1" applyFill="1" applyBorder="1" applyAlignment="1">
      <alignment horizontal="left" vertical="top" wrapText="1" readingOrder="1"/>
    </xf>
    <xf numFmtId="0" fontId="1" fillId="0" borderId="33" xfId="0" applyFont="1" applyBorder="1" applyAlignment="1">
      <alignment vertical="top" wrapText="1"/>
    </xf>
    <xf numFmtId="0" fontId="28" fillId="4" borderId="0" xfId="0" applyFont="1" applyFill="1" applyAlignment="1">
      <alignment horizontal="left" vertical="top" wrapText="1" readingOrder="1"/>
    </xf>
    <xf numFmtId="0" fontId="23" fillId="4" borderId="0" xfId="0" applyFont="1" applyFill="1" applyAlignment="1">
      <alignment horizontal="left" vertical="top" wrapText="1" readingOrder="1"/>
    </xf>
    <xf numFmtId="0" fontId="3" fillId="0" borderId="0" xfId="0" applyFont="1" applyAlignment="1">
      <alignment vertical="center" wrapText="1" readingOrder="1"/>
    </xf>
    <xf numFmtId="0" fontId="36" fillId="0" borderId="0" xfId="0" applyFont="1" applyAlignment="1">
      <alignment horizontal="left" vertical="top" wrapText="1" readingOrder="1"/>
    </xf>
    <xf numFmtId="0" fontId="27" fillId="4" borderId="0" xfId="0" applyFont="1" applyFill="1" applyAlignment="1">
      <alignment horizontal="left" vertical="top" wrapText="1" readingOrder="1"/>
    </xf>
  </cellXfs>
  <cellStyles count="4">
    <cellStyle name="Comma 10" xfId="3" xr:uid="{00000000-0005-0000-0000-000001000000}"/>
    <cellStyle name="Komma" xfId="1" builtinId="3"/>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4666"/>
      <rgbColor rgb="00FFFFFF"/>
      <rgbColor rgb="00FF0000"/>
      <rgbColor rgb="00D9D9D9"/>
      <rgbColor rgb="000000FF"/>
      <rgbColor rgb="00D3D3D3"/>
      <rgbColor rgb="0092D050"/>
      <rgbColor rgb="0080B0C8"/>
      <rgbColor rgb="00C0C0C0"/>
      <rgbColor rgb="00F5F5F5"/>
      <rgbColor rgb="00808000"/>
      <rgbColor rgb="00800080"/>
      <rgbColor rgb="00008080"/>
      <rgbColor rgb="00008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FF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2108200</xdr:colOff>
      <xdr:row>2</xdr:row>
      <xdr:rowOff>198653</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21</xdr:row>
      <xdr:rowOff>0</xdr:rowOff>
    </xdr:from>
    <xdr:to>
      <xdr:col>2</xdr:col>
      <xdr:colOff>132016</xdr:colOff>
      <xdr:row>21</xdr:row>
      <xdr:rowOff>1092200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21</xdr:row>
      <xdr:rowOff>0</xdr:rowOff>
    </xdr:from>
    <xdr:to>
      <xdr:col>3</xdr:col>
      <xdr:colOff>1943100</xdr:colOff>
      <xdr:row>21</xdr:row>
      <xdr:rowOff>894988</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2222500</xdr:colOff>
      <xdr:row>2</xdr:row>
      <xdr:rowOff>198653</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2171700</xdr:colOff>
      <xdr:row>2</xdr:row>
      <xdr:rowOff>198653</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1217980</xdr:colOff>
      <xdr:row>2</xdr:row>
      <xdr:rowOff>198653</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1040358</xdr:colOff>
      <xdr:row>2</xdr:row>
      <xdr:rowOff>198653</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2</xdr:col>
      <xdr:colOff>9829</xdr:colOff>
      <xdr:row>6</xdr:row>
      <xdr:rowOff>20777</xdr:rowOff>
    </xdr:from>
    <xdr:to>
      <xdr:col>8</xdr:col>
      <xdr:colOff>12700</xdr:colOff>
      <xdr:row>7</xdr:row>
      <xdr:rowOff>469900</xdr:rowOff>
    </xdr:to>
    <xdr:pic>
      <xdr:nvPicPr>
        <xdr:cNvPr id="3" name="Picture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9525</xdr:colOff>
      <xdr:row>9</xdr:row>
      <xdr:rowOff>20777</xdr:rowOff>
    </xdr:from>
    <xdr:to>
      <xdr:col>7</xdr:col>
      <xdr:colOff>5334000</xdr:colOff>
      <xdr:row>10</xdr:row>
      <xdr:rowOff>469900</xdr:rowOff>
    </xdr:to>
    <xdr:pic>
      <xdr:nvPicPr>
        <xdr:cNvPr id="4" name="Picture 3">
          <a:extLst>
            <a:ext uri="{FF2B5EF4-FFF2-40B4-BE49-F238E27FC236}">
              <a16:creationId xmlns:a16="http://schemas.microsoft.com/office/drawing/2014/main" id="{00000000-0008-0000-0D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198653</xdr:rowOff>
    </xdr:to>
    <xdr:pic>
      <xdr:nvPicPr>
        <xdr:cNvPr id="2" name="Picture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198653</xdr:rowOff>
    </xdr:to>
    <xdr:pic>
      <xdr:nvPicPr>
        <xdr:cNvPr id="2" name="Picture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9944</xdr:colOff>
      <xdr:row>7</xdr:row>
      <xdr:rowOff>20777</xdr:rowOff>
    </xdr:from>
    <xdr:to>
      <xdr:col>7</xdr:col>
      <xdr:colOff>3784600</xdr:colOff>
      <xdr:row>8</xdr:row>
      <xdr:rowOff>469900</xdr:rowOff>
    </xdr:to>
    <xdr:pic>
      <xdr:nvPicPr>
        <xdr:cNvPr id="3" name="Picture 2">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75666</xdr:colOff>
      <xdr:row>2</xdr:row>
      <xdr:rowOff>198653</xdr:rowOff>
    </xdr:to>
    <xdr:pic>
      <xdr:nvPicPr>
        <xdr:cNvPr id="2" name="Picture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xfrm>
          <a:off x="0" y="0"/>
          <a:ext cx="2228316" cy="65585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75666</xdr:colOff>
      <xdr:row>2</xdr:row>
      <xdr:rowOff>198653</xdr:rowOff>
    </xdr:to>
    <xdr:pic>
      <xdr:nvPicPr>
        <xdr:cNvPr id="2" name="Picture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tretch>
          <a:fillRect/>
        </a:stretch>
      </xdr:blipFill>
      <xdr:spPr>
        <a:xfrm>
          <a:off x="0" y="0"/>
          <a:ext cx="2228316" cy="655853"/>
        </a:xfrm>
        <a:prstGeom prst="rect">
          <a:avLst/>
        </a:prstGeom>
      </xdr:spPr>
    </xdr:pic>
    <xdr:clientData/>
  </xdr:twoCellAnchor>
  <xdr:twoCellAnchor editAs="oneCell">
    <xdr:from>
      <xdr:col>2</xdr:col>
      <xdr:colOff>57149</xdr:colOff>
      <xdr:row>17</xdr:row>
      <xdr:rowOff>22612</xdr:rowOff>
    </xdr:from>
    <xdr:to>
      <xdr:col>35</xdr:col>
      <xdr:colOff>904874</xdr:colOff>
      <xdr:row>17</xdr:row>
      <xdr:rowOff>4438165</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stretch>
          <a:fillRect/>
        </a:stretch>
      </xdr:blipFill>
      <xdr:spPr>
        <a:xfrm>
          <a:off x="142874" y="4356487"/>
          <a:ext cx="18107025" cy="441555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88366</xdr:colOff>
      <xdr:row>2</xdr:row>
      <xdr:rowOff>198653</xdr:rowOff>
    </xdr:to>
    <xdr:pic>
      <xdr:nvPicPr>
        <xdr:cNvPr id="2" name="Picture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xfrm>
          <a:off x="0" y="0"/>
          <a:ext cx="2231491" cy="655853"/>
        </a:xfrm>
        <a:prstGeom prst="rect">
          <a:avLst/>
        </a:prstGeom>
      </xdr:spPr>
    </xdr:pic>
    <xdr:clientData/>
  </xdr:twoCellAnchor>
  <xdr:twoCellAnchor editAs="oneCell">
    <xdr:from>
      <xdr:col>1</xdr:col>
      <xdr:colOff>57149</xdr:colOff>
      <xdr:row>22</xdr:row>
      <xdr:rowOff>19049</xdr:rowOff>
    </xdr:from>
    <xdr:to>
      <xdr:col>18</xdr:col>
      <xdr:colOff>885825</xdr:colOff>
      <xdr:row>22</xdr:row>
      <xdr:rowOff>5060713</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a:stretch>
          <a:fillRect/>
        </a:stretch>
      </xdr:blipFill>
      <xdr:spPr>
        <a:xfrm>
          <a:off x="133349" y="9153524"/>
          <a:ext cx="18087976" cy="5041664"/>
        </a:xfrm>
        <a:prstGeom prst="rect">
          <a:avLst/>
        </a:prstGeom>
      </xdr:spPr>
    </xdr:pic>
    <xdr:clientData/>
  </xdr:twoCellAnchor>
  <xdr:twoCellAnchor editAs="oneCell">
    <xdr:from>
      <xdr:col>1</xdr:col>
      <xdr:colOff>66675</xdr:colOff>
      <xdr:row>18</xdr:row>
      <xdr:rowOff>37669</xdr:rowOff>
    </xdr:from>
    <xdr:to>
      <xdr:col>18</xdr:col>
      <xdr:colOff>1095374</xdr:colOff>
      <xdr:row>18</xdr:row>
      <xdr:rowOff>4409626</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3"/>
        <a:stretch>
          <a:fillRect/>
        </a:stretch>
      </xdr:blipFill>
      <xdr:spPr>
        <a:xfrm>
          <a:off x="142875" y="4428694"/>
          <a:ext cx="18287999" cy="43719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1752600</xdr:colOff>
      <xdr:row>2</xdr:row>
      <xdr:rowOff>198653</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469430</xdr:colOff>
      <xdr:row>2</xdr:row>
      <xdr:rowOff>198653</xdr:rowOff>
    </xdr:to>
    <xdr:pic>
      <xdr:nvPicPr>
        <xdr:cNvPr id="2" name="Picture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stretch>
          <a:fillRect/>
        </a:stretch>
      </xdr:blipFill>
      <xdr:spPr>
        <a:xfrm>
          <a:off x="0" y="0"/>
          <a:ext cx="2231555" cy="65585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113614</xdr:colOff>
      <xdr:row>2</xdr:row>
      <xdr:rowOff>198653</xdr:rowOff>
    </xdr:to>
    <xdr:pic>
      <xdr:nvPicPr>
        <xdr:cNvPr id="2" name="Picture 1">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570928</xdr:colOff>
      <xdr:row>2</xdr:row>
      <xdr:rowOff>198653</xdr:rowOff>
    </xdr:to>
    <xdr:pic>
      <xdr:nvPicPr>
        <xdr:cNvPr id="2" name="Picture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198653</xdr:rowOff>
    </xdr:to>
    <xdr:pic>
      <xdr:nvPicPr>
        <xdr:cNvPr id="2" name="Picture 1">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198653</xdr:rowOff>
    </xdr:to>
    <xdr:pic>
      <xdr:nvPicPr>
        <xdr:cNvPr id="2" name="Picture 1">
          <a:extLst>
            <a:ext uri="{FF2B5EF4-FFF2-40B4-BE49-F238E27FC236}">
              <a16:creationId xmlns:a16="http://schemas.microsoft.com/office/drawing/2014/main" id="{00000000-0008-0000-1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198653</xdr:rowOff>
    </xdr:to>
    <xdr:pic>
      <xdr:nvPicPr>
        <xdr:cNvPr id="2" name="Picture 1">
          <a:extLst>
            <a:ext uri="{FF2B5EF4-FFF2-40B4-BE49-F238E27FC236}">
              <a16:creationId xmlns:a16="http://schemas.microsoft.com/office/drawing/2014/main" id="{00000000-0008-0000-1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685114</xdr:colOff>
      <xdr:row>2</xdr:row>
      <xdr:rowOff>198653</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198653</xdr:rowOff>
    </xdr:to>
    <xdr:pic>
      <xdr:nvPicPr>
        <xdr:cNvPr id="2" name="Picture 1">
          <a:extLst>
            <a:ext uri="{FF2B5EF4-FFF2-40B4-BE49-F238E27FC236}">
              <a16:creationId xmlns:a16="http://schemas.microsoft.com/office/drawing/2014/main" id="{00000000-0008-0000-1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2019300</xdr:colOff>
      <xdr:row>2</xdr:row>
      <xdr:rowOff>198653</xdr:rowOff>
    </xdr:to>
    <xdr:pic>
      <xdr:nvPicPr>
        <xdr:cNvPr id="2" name="Picture 1">
          <a:extLst>
            <a:ext uri="{FF2B5EF4-FFF2-40B4-BE49-F238E27FC236}">
              <a16:creationId xmlns:a16="http://schemas.microsoft.com/office/drawing/2014/main" id="{00000000-0008-0000-1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2234566</xdr:colOff>
      <xdr:row>2</xdr:row>
      <xdr:rowOff>198653</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198653</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3"/>
  <sheetViews>
    <sheetView showGridLines="0" tabSelected="1" workbookViewId="0">
      <selection activeCell="F17" sqref="F17"/>
    </sheetView>
  </sheetViews>
  <sheetFormatPr baseColWidth="10" defaultColWidth="9.140625" defaultRowHeight="15" x14ac:dyDescent="0.25"/>
  <cols>
    <col min="1" max="1" width="1.85546875" customWidth="1"/>
    <col min="2" max="2" width="31.7109375" customWidth="1"/>
    <col min="3" max="3" width="12.140625" customWidth="1"/>
    <col min="4" max="4" width="29.140625" customWidth="1"/>
    <col min="5" max="5" width="26.42578125" customWidth="1"/>
  </cols>
  <sheetData>
    <row r="1" spans="1:5" ht="18" customHeight="1" x14ac:dyDescent="0.25">
      <c r="A1" s="336"/>
      <c r="B1" s="336"/>
      <c r="C1" s="342" t="s">
        <v>0</v>
      </c>
      <c r="D1" s="336"/>
      <c r="E1" s="336"/>
    </row>
    <row r="2" spans="1:5" ht="18" customHeight="1" x14ac:dyDescent="0.25">
      <c r="A2" s="336"/>
      <c r="B2" s="336"/>
      <c r="C2" s="342" t="s">
        <v>1</v>
      </c>
      <c r="D2" s="336"/>
      <c r="E2" s="336"/>
    </row>
    <row r="3" spans="1:5" ht="18" customHeight="1" x14ac:dyDescent="0.25">
      <c r="A3" s="336"/>
      <c r="B3" s="336"/>
      <c r="C3" s="342" t="s">
        <v>2</v>
      </c>
      <c r="D3" s="336"/>
      <c r="E3" s="336"/>
    </row>
    <row r="4" spans="1:5" ht="18" x14ac:dyDescent="0.25">
      <c r="A4" s="2" t="s">
        <v>2</v>
      </c>
      <c r="B4" s="343" t="s">
        <v>2</v>
      </c>
      <c r="C4" s="336"/>
      <c r="D4" s="4" t="s">
        <v>2</v>
      </c>
      <c r="E4" s="4" t="s">
        <v>2</v>
      </c>
    </row>
    <row r="5" spans="1:5" ht="21.6" customHeight="1" x14ac:dyDescent="0.25">
      <c r="A5" s="2" t="s">
        <v>2</v>
      </c>
      <c r="B5" s="338" t="s">
        <v>3</v>
      </c>
      <c r="C5" s="336"/>
      <c r="D5" s="340" t="s">
        <v>4</v>
      </c>
      <c r="E5" s="336"/>
    </row>
    <row r="6" spans="1:5" ht="9.4" customHeight="1" x14ac:dyDescent="0.25">
      <c r="A6" s="2" t="s">
        <v>2</v>
      </c>
      <c r="B6" s="339" t="s">
        <v>2</v>
      </c>
      <c r="C6" s="336"/>
      <c r="D6" s="341" t="s">
        <v>2</v>
      </c>
      <c r="E6" s="336"/>
    </row>
    <row r="7" spans="1:5" ht="95.65" customHeight="1" x14ac:dyDescent="0.25">
      <c r="A7" s="2" t="s">
        <v>2</v>
      </c>
      <c r="B7" s="338" t="s">
        <v>5</v>
      </c>
      <c r="C7" s="336"/>
      <c r="D7" s="337" t="s">
        <v>6</v>
      </c>
      <c r="E7" s="336"/>
    </row>
    <row r="8" spans="1:5" ht="9.4" customHeight="1" x14ac:dyDescent="0.25">
      <c r="A8" s="2" t="s">
        <v>2</v>
      </c>
      <c r="B8" s="339" t="s">
        <v>2</v>
      </c>
      <c r="C8" s="336"/>
      <c r="D8" s="337" t="s">
        <v>2</v>
      </c>
      <c r="E8" s="336"/>
    </row>
    <row r="9" spans="1:5" ht="18" customHeight="1" x14ac:dyDescent="0.25">
      <c r="A9" s="2" t="s">
        <v>2</v>
      </c>
      <c r="B9" s="338" t="s">
        <v>7</v>
      </c>
      <c r="C9" s="336"/>
      <c r="D9" s="337" t="s">
        <v>8</v>
      </c>
      <c r="E9" s="336"/>
    </row>
    <row r="10" spans="1:5" ht="9.4" customHeight="1" x14ac:dyDescent="0.25">
      <c r="A10" s="2" t="s">
        <v>2</v>
      </c>
      <c r="B10" s="339" t="s">
        <v>2</v>
      </c>
      <c r="C10" s="336"/>
      <c r="D10" s="337" t="s">
        <v>2</v>
      </c>
      <c r="E10" s="336"/>
    </row>
    <row r="11" spans="1:5" ht="18" customHeight="1" x14ac:dyDescent="0.25">
      <c r="A11" s="2" t="s">
        <v>2</v>
      </c>
      <c r="B11" s="338" t="s">
        <v>9</v>
      </c>
      <c r="C11" s="336"/>
      <c r="D11" s="337" t="s">
        <v>8</v>
      </c>
      <c r="E11" s="336"/>
    </row>
    <row r="12" spans="1:5" ht="9.4" customHeight="1" x14ac:dyDescent="0.25">
      <c r="A12" s="2" t="s">
        <v>2</v>
      </c>
      <c r="B12" s="339" t="s">
        <v>2</v>
      </c>
      <c r="C12" s="336"/>
      <c r="D12" s="337" t="s">
        <v>2</v>
      </c>
      <c r="E12" s="336"/>
    </row>
    <row r="13" spans="1:5" ht="18" customHeight="1" x14ac:dyDescent="0.25">
      <c r="A13" s="2" t="s">
        <v>2</v>
      </c>
      <c r="B13" s="338" t="s">
        <v>10</v>
      </c>
      <c r="C13" s="336"/>
      <c r="D13" s="337" t="s">
        <v>8</v>
      </c>
      <c r="E13" s="336"/>
    </row>
    <row r="14" spans="1:5" ht="9.4" customHeight="1" x14ac:dyDescent="0.25">
      <c r="A14" s="2" t="s">
        <v>2</v>
      </c>
      <c r="B14" s="339" t="s">
        <v>2</v>
      </c>
      <c r="C14" s="336"/>
      <c r="D14" s="337" t="s">
        <v>2</v>
      </c>
      <c r="E14" s="336"/>
    </row>
    <row r="15" spans="1:5" ht="92.25" customHeight="1" x14ac:dyDescent="0.25">
      <c r="A15" s="2" t="s">
        <v>2</v>
      </c>
      <c r="B15" s="338" t="s">
        <v>11</v>
      </c>
      <c r="C15" s="336"/>
      <c r="D15" s="337" t="s">
        <v>12</v>
      </c>
      <c r="E15" s="336"/>
    </row>
    <row r="16" spans="1:5" ht="9.4" customHeight="1" x14ac:dyDescent="0.25">
      <c r="A16" s="2" t="s">
        <v>2</v>
      </c>
      <c r="B16" s="339" t="s">
        <v>2</v>
      </c>
      <c r="C16" s="336"/>
      <c r="D16" s="337" t="s">
        <v>2</v>
      </c>
      <c r="E16" s="336"/>
    </row>
    <row r="17" spans="1:5" ht="39.6" customHeight="1" x14ac:dyDescent="0.25">
      <c r="A17" s="2" t="s">
        <v>2</v>
      </c>
      <c r="B17" s="338" t="s">
        <v>13</v>
      </c>
      <c r="C17" s="336"/>
      <c r="D17" s="337" t="s">
        <v>14</v>
      </c>
      <c r="E17" s="336"/>
    </row>
    <row r="18" spans="1:5" ht="9.4" customHeight="1" x14ac:dyDescent="0.25">
      <c r="A18" s="2" t="s">
        <v>2</v>
      </c>
      <c r="B18" s="339" t="s">
        <v>2</v>
      </c>
      <c r="C18" s="336"/>
      <c r="D18" s="337" t="s">
        <v>2</v>
      </c>
      <c r="E18" s="336"/>
    </row>
    <row r="19" spans="1:5" ht="95.25" customHeight="1" x14ac:dyDescent="0.25">
      <c r="A19" s="2" t="s">
        <v>2</v>
      </c>
      <c r="B19" s="338" t="s">
        <v>15</v>
      </c>
      <c r="C19" s="336"/>
      <c r="D19" s="337" t="s">
        <v>16</v>
      </c>
      <c r="E19" s="336"/>
    </row>
    <row r="20" spans="1:5" ht="162.75" customHeight="1" x14ac:dyDescent="0.25">
      <c r="A20" s="2" t="s">
        <v>2</v>
      </c>
      <c r="B20" s="335" t="s">
        <v>17</v>
      </c>
      <c r="C20" s="336"/>
      <c r="D20" s="336"/>
      <c r="E20" s="336"/>
    </row>
    <row r="21" spans="1:5" x14ac:dyDescent="0.25">
      <c r="A21" s="2" t="s">
        <v>2</v>
      </c>
      <c r="B21" s="337" t="s">
        <v>2</v>
      </c>
      <c r="C21" s="336"/>
      <c r="D21" s="6" t="s">
        <v>2</v>
      </c>
      <c r="E21" s="6" t="s">
        <v>2</v>
      </c>
    </row>
    <row r="22" spans="1:5" ht="87" customHeight="1" x14ac:dyDescent="0.25">
      <c r="A22" s="2" t="s">
        <v>2</v>
      </c>
      <c r="B22" s="336"/>
      <c r="C22" s="336"/>
      <c r="D22" s="336"/>
      <c r="E22" s="6" t="s">
        <v>2</v>
      </c>
    </row>
    <row r="23" spans="1:5" ht="0" hidden="1" customHeight="1" x14ac:dyDescent="0.25">
      <c r="B23" s="336"/>
      <c r="C23" s="336"/>
      <c r="D23" s="336"/>
    </row>
  </sheetData>
  <sheetProtection sheet="1" objects="1" scenarios="1"/>
  <mergeCells count="39">
    <mergeCell ref="A1:B3"/>
    <mergeCell ref="C1:E1"/>
    <mergeCell ref="C2:E2"/>
    <mergeCell ref="C3:E3"/>
    <mergeCell ref="B4:C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20:E20"/>
    <mergeCell ref="B21:C21"/>
    <mergeCell ref="B22:C23"/>
    <mergeCell ref="D22:D23"/>
    <mergeCell ref="B17:C17"/>
    <mergeCell ref="D17:E17"/>
    <mergeCell ref="B18:C18"/>
    <mergeCell ref="D18:E18"/>
    <mergeCell ref="B19:C19"/>
    <mergeCell ref="D19:E19"/>
  </mergeCells>
  <pageMargins left="0.25" right="0.25" top="0.25" bottom="0.25" header="0.25" footer="0.25"/>
  <pageSetup scale="97" orientation="portrait" cellComments="atEnd"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59"/>
  <sheetViews>
    <sheetView showGridLines="0" workbookViewId="0">
      <selection activeCell="F17" sqref="F17"/>
    </sheetView>
  </sheetViews>
  <sheetFormatPr baseColWidth="10" defaultColWidth="9.140625" defaultRowHeight="15" x14ac:dyDescent="0.25"/>
  <cols>
    <col min="1" max="1" width="1.28515625" customWidth="1"/>
    <col min="2" max="2" width="32.28515625" customWidth="1"/>
    <col min="3" max="3" width="68" customWidth="1"/>
    <col min="4" max="4" width="26.85546875" customWidth="1"/>
    <col min="5" max="5" width="23.85546875" customWidth="1"/>
    <col min="6" max="6" width="0" hidden="1" customWidth="1"/>
  </cols>
  <sheetData>
    <row r="1" spans="1:5" ht="18" customHeight="1" x14ac:dyDescent="0.25">
      <c r="A1" s="336"/>
      <c r="B1" s="336"/>
      <c r="C1" s="342" t="s">
        <v>0</v>
      </c>
      <c r="D1" s="336"/>
      <c r="E1" s="336"/>
    </row>
    <row r="2" spans="1:5" ht="18" customHeight="1" x14ac:dyDescent="0.25">
      <c r="A2" s="336"/>
      <c r="B2" s="336"/>
      <c r="C2" s="342" t="s">
        <v>1</v>
      </c>
      <c r="D2" s="336"/>
      <c r="E2" s="336"/>
    </row>
    <row r="3" spans="1:5" ht="18" customHeight="1" x14ac:dyDescent="0.25">
      <c r="A3" s="336"/>
      <c r="B3" s="336"/>
      <c r="C3" s="342" t="s">
        <v>2</v>
      </c>
      <c r="D3" s="336"/>
      <c r="E3" s="336"/>
    </row>
    <row r="4" spans="1:5" x14ac:dyDescent="0.25">
      <c r="A4" s="128" t="s">
        <v>2</v>
      </c>
      <c r="B4" s="337" t="s">
        <v>2</v>
      </c>
      <c r="C4" s="336"/>
      <c r="D4" s="6" t="s">
        <v>2</v>
      </c>
      <c r="E4" s="6" t="s">
        <v>2</v>
      </c>
    </row>
    <row r="5" spans="1:5" x14ac:dyDescent="0.25">
      <c r="A5" s="128" t="s">
        <v>2</v>
      </c>
      <c r="B5" s="343" t="s">
        <v>39</v>
      </c>
      <c r="C5" s="336"/>
      <c r="D5" s="6" t="s">
        <v>2</v>
      </c>
      <c r="E5" s="6" t="s">
        <v>2</v>
      </c>
    </row>
    <row r="6" spans="1:5" x14ac:dyDescent="0.25">
      <c r="A6" s="128" t="s">
        <v>2</v>
      </c>
      <c r="B6" s="337" t="s">
        <v>2</v>
      </c>
      <c r="C6" s="336"/>
      <c r="D6" s="6" t="s">
        <v>2</v>
      </c>
      <c r="E6" s="6" t="s">
        <v>2</v>
      </c>
    </row>
    <row r="7" spans="1:5" ht="24" x14ac:dyDescent="0.25">
      <c r="A7" s="129" t="s">
        <v>2</v>
      </c>
      <c r="B7" s="379" t="s">
        <v>446</v>
      </c>
      <c r="C7" s="377"/>
      <c r="D7" s="37" t="s">
        <v>447</v>
      </c>
      <c r="E7" s="37" t="s">
        <v>157</v>
      </c>
    </row>
    <row r="8" spans="1:5" x14ac:dyDescent="0.25">
      <c r="A8" s="129" t="s">
        <v>2</v>
      </c>
      <c r="B8" s="376" t="s">
        <v>448</v>
      </c>
      <c r="C8" s="377"/>
      <c r="D8" s="130">
        <v>632300000</v>
      </c>
      <c r="E8" s="131">
        <v>9.5154583786465685E-2</v>
      </c>
    </row>
    <row r="9" spans="1:5" x14ac:dyDescent="0.25">
      <c r="A9" s="129" t="s">
        <v>2</v>
      </c>
      <c r="B9" s="378" t="s">
        <v>449</v>
      </c>
      <c r="C9" s="377"/>
      <c r="D9" s="120">
        <v>842658196.10000002</v>
      </c>
      <c r="E9" s="132">
        <v>0.12681130780349437</v>
      </c>
    </row>
    <row r="10" spans="1:5" x14ac:dyDescent="0.25">
      <c r="A10" s="129" t="s">
        <v>2</v>
      </c>
      <c r="B10" s="376" t="s">
        <v>450</v>
      </c>
      <c r="C10" s="377"/>
      <c r="D10" s="130">
        <v>545118586.29999995</v>
      </c>
      <c r="E10" s="131">
        <v>8.2034686372992396E-2</v>
      </c>
    </row>
    <row r="11" spans="1:5" x14ac:dyDescent="0.25">
      <c r="A11" s="129" t="s">
        <v>2</v>
      </c>
      <c r="B11" s="378" t="s">
        <v>451</v>
      </c>
      <c r="C11" s="377"/>
      <c r="D11" s="133">
        <v>63086400</v>
      </c>
      <c r="E11" s="134">
        <v>1.2E-2</v>
      </c>
    </row>
    <row r="12" spans="1:5" x14ac:dyDescent="0.25">
      <c r="A12" s="129" t="s">
        <v>2</v>
      </c>
      <c r="B12" s="378" t="s">
        <v>2</v>
      </c>
      <c r="C12" s="377"/>
      <c r="D12" s="31" t="s">
        <v>2</v>
      </c>
      <c r="E12" s="31" t="s">
        <v>2</v>
      </c>
    </row>
    <row r="13" spans="1:5" ht="24" x14ac:dyDescent="0.25">
      <c r="A13" s="129" t="s">
        <v>2</v>
      </c>
      <c r="B13" s="379" t="s">
        <v>452</v>
      </c>
      <c r="C13" s="377"/>
      <c r="D13" s="37" t="s">
        <v>447</v>
      </c>
      <c r="E13" s="37" t="s">
        <v>157</v>
      </c>
    </row>
    <row r="14" spans="1:5" x14ac:dyDescent="0.25">
      <c r="A14" s="129" t="s">
        <v>2</v>
      </c>
      <c r="B14" s="462" t="s">
        <v>305</v>
      </c>
      <c r="C14" s="377"/>
      <c r="D14" s="118">
        <v>632300000</v>
      </c>
      <c r="E14" s="135">
        <v>9.7282546768875836E-2</v>
      </c>
    </row>
    <row r="15" spans="1:5" x14ac:dyDescent="0.25">
      <c r="A15" s="129" t="s">
        <v>2</v>
      </c>
      <c r="B15" s="384" t="s">
        <v>453</v>
      </c>
      <c r="C15" s="377"/>
      <c r="D15" s="136">
        <v>685735190.75999999</v>
      </c>
      <c r="E15" s="137">
        <v>0.10550382060125524</v>
      </c>
    </row>
    <row r="16" spans="1:5" x14ac:dyDescent="0.25">
      <c r="A16" s="129" t="s">
        <v>2</v>
      </c>
      <c r="B16" s="341" t="s">
        <v>454</v>
      </c>
      <c r="C16" s="336"/>
      <c r="D16" s="120">
        <v>651994660.75</v>
      </c>
      <c r="E16" s="138">
        <v>0.10031266974137151</v>
      </c>
    </row>
    <row r="17" spans="1:5" x14ac:dyDescent="0.25">
      <c r="A17" s="129" t="s">
        <v>2</v>
      </c>
      <c r="B17" s="376" t="s">
        <v>455</v>
      </c>
      <c r="C17" s="377"/>
      <c r="D17" s="130">
        <v>9071655.25</v>
      </c>
      <c r="E17" s="131">
        <v>1.3957199527585688E-3</v>
      </c>
    </row>
    <row r="18" spans="1:5" x14ac:dyDescent="0.25">
      <c r="A18" s="129" t="s">
        <v>2</v>
      </c>
      <c r="B18" s="341" t="s">
        <v>456</v>
      </c>
      <c r="C18" s="336"/>
      <c r="D18" s="120">
        <v>5127984.3</v>
      </c>
      <c r="E18" s="138">
        <v>7.8896626995858142E-4</v>
      </c>
    </row>
    <row r="19" spans="1:5" x14ac:dyDescent="0.25">
      <c r="A19" s="129" t="s">
        <v>2</v>
      </c>
      <c r="B19" s="376" t="s">
        <v>457</v>
      </c>
      <c r="C19" s="377"/>
      <c r="D19" s="130">
        <v>0</v>
      </c>
      <c r="E19" s="131">
        <v>0</v>
      </c>
    </row>
    <row r="20" spans="1:5" x14ac:dyDescent="0.25">
      <c r="A20" s="129" t="s">
        <v>2</v>
      </c>
      <c r="B20" s="353" t="s">
        <v>458</v>
      </c>
      <c r="C20" s="336"/>
      <c r="D20" s="118">
        <v>666194300.29999995</v>
      </c>
      <c r="E20" s="139">
        <v>0.10249735596408867</v>
      </c>
    </row>
    <row r="21" spans="1:5" x14ac:dyDescent="0.25">
      <c r="A21" s="129" t="s">
        <v>2</v>
      </c>
      <c r="B21" s="384" t="s">
        <v>459</v>
      </c>
      <c r="C21" s="377"/>
      <c r="D21" s="136">
        <v>1984229491.0599999</v>
      </c>
      <c r="E21" s="137">
        <v>0.30528372333421977</v>
      </c>
    </row>
    <row r="22" spans="1:5" x14ac:dyDescent="0.25">
      <c r="A22" s="129" t="s">
        <v>2</v>
      </c>
      <c r="B22" s="353" t="s">
        <v>460</v>
      </c>
      <c r="C22" s="336"/>
      <c r="D22" s="118">
        <v>1351929491.0599999</v>
      </c>
      <c r="E22" s="139">
        <v>0.20800117656534392</v>
      </c>
    </row>
    <row r="23" spans="1:5" x14ac:dyDescent="0.25">
      <c r="A23" s="129" t="s">
        <v>2</v>
      </c>
      <c r="B23" s="353" t="s">
        <v>2</v>
      </c>
      <c r="C23" s="336"/>
      <c r="D23" s="140" t="s">
        <v>2</v>
      </c>
      <c r="E23" s="2" t="s">
        <v>2</v>
      </c>
    </row>
    <row r="24" spans="1:5" x14ac:dyDescent="0.25">
      <c r="A24" s="129" t="s">
        <v>2</v>
      </c>
      <c r="B24" s="384" t="s">
        <v>461</v>
      </c>
      <c r="C24" s="377"/>
      <c r="D24" s="55" t="s">
        <v>2</v>
      </c>
      <c r="E24" s="136">
        <v>6499624249.1700001</v>
      </c>
    </row>
    <row r="25" spans="1:5" x14ac:dyDescent="0.25">
      <c r="A25" s="129" t="s">
        <v>2</v>
      </c>
      <c r="B25" s="341" t="s">
        <v>2</v>
      </c>
      <c r="C25" s="336"/>
      <c r="D25" s="2" t="s">
        <v>2</v>
      </c>
      <c r="E25" s="2" t="s">
        <v>2</v>
      </c>
    </row>
    <row r="26" spans="1:5" x14ac:dyDescent="0.25">
      <c r="A26" s="129" t="s">
        <v>2</v>
      </c>
      <c r="B26" s="393" t="s">
        <v>462</v>
      </c>
      <c r="C26" s="336"/>
      <c r="D26" s="69" t="s">
        <v>2</v>
      </c>
      <c r="E26" s="12" t="s">
        <v>463</v>
      </c>
    </row>
    <row r="27" spans="1:5" x14ac:dyDescent="0.25">
      <c r="A27" s="129" t="s">
        <v>2</v>
      </c>
      <c r="B27" s="341" t="s">
        <v>464</v>
      </c>
      <c r="C27" s="336"/>
      <c r="D27" s="2" t="s">
        <v>2</v>
      </c>
      <c r="E27" s="120">
        <v>251758446.31999999</v>
      </c>
    </row>
    <row r="28" spans="1:5" x14ac:dyDescent="0.25">
      <c r="A28" s="129" t="s">
        <v>2</v>
      </c>
      <c r="B28" s="387" t="s">
        <v>465</v>
      </c>
      <c r="C28" s="336"/>
      <c r="D28" s="45" t="s">
        <v>2</v>
      </c>
      <c r="E28" s="125">
        <v>11978446.859999999</v>
      </c>
    </row>
    <row r="29" spans="1:5" x14ac:dyDescent="0.25">
      <c r="A29" s="129" t="s">
        <v>2</v>
      </c>
      <c r="B29" s="341" t="s">
        <v>2</v>
      </c>
      <c r="C29" s="336"/>
      <c r="D29" s="2" t="s">
        <v>2</v>
      </c>
      <c r="E29" s="2" t="s">
        <v>2</v>
      </c>
    </row>
    <row r="30" spans="1:5" x14ac:dyDescent="0.25">
      <c r="A30" s="129" t="s">
        <v>2</v>
      </c>
      <c r="B30" s="343" t="s">
        <v>466</v>
      </c>
      <c r="C30" s="336"/>
      <c r="D30" s="16" t="s">
        <v>2</v>
      </c>
      <c r="E30" s="2" t="s">
        <v>2</v>
      </c>
    </row>
    <row r="31" spans="1:5" x14ac:dyDescent="0.25">
      <c r="A31" s="129" t="s">
        <v>2</v>
      </c>
      <c r="B31" s="341" t="s">
        <v>2</v>
      </c>
      <c r="C31" s="336"/>
      <c r="D31" s="2" t="s">
        <v>2</v>
      </c>
      <c r="E31" s="2" t="s">
        <v>2</v>
      </c>
    </row>
    <row r="32" spans="1:5" x14ac:dyDescent="0.25">
      <c r="A32" s="129" t="s">
        <v>2</v>
      </c>
      <c r="B32" s="393" t="s">
        <v>467</v>
      </c>
      <c r="C32" s="336"/>
      <c r="D32" s="91" t="s">
        <v>2</v>
      </c>
      <c r="E32" s="116" t="s">
        <v>468</v>
      </c>
    </row>
    <row r="33" spans="1:5" x14ac:dyDescent="0.25">
      <c r="A33" s="129" t="s">
        <v>2</v>
      </c>
      <c r="B33" s="388" t="s">
        <v>469</v>
      </c>
      <c r="C33" s="336"/>
      <c r="D33" s="45" t="s">
        <v>2</v>
      </c>
      <c r="E33" s="119">
        <v>67086520</v>
      </c>
    </row>
    <row r="34" spans="1:5" x14ac:dyDescent="0.25">
      <c r="A34" s="129" t="s">
        <v>2</v>
      </c>
      <c r="B34" s="460" t="s">
        <v>470</v>
      </c>
      <c r="C34" s="336"/>
      <c r="D34" s="129" t="s">
        <v>2</v>
      </c>
      <c r="E34" s="141">
        <v>63086400</v>
      </c>
    </row>
    <row r="35" spans="1:5" x14ac:dyDescent="0.25">
      <c r="A35" s="129" t="s">
        <v>2</v>
      </c>
      <c r="B35" s="387" t="s">
        <v>471</v>
      </c>
      <c r="C35" s="336"/>
      <c r="D35" s="38" t="s">
        <v>2</v>
      </c>
      <c r="E35" s="125">
        <v>4000000</v>
      </c>
    </row>
    <row r="36" spans="1:5" x14ac:dyDescent="0.25">
      <c r="A36" s="129" t="s">
        <v>2</v>
      </c>
      <c r="B36" s="460" t="s">
        <v>472</v>
      </c>
      <c r="C36" s="336"/>
      <c r="D36" s="142" t="s">
        <v>2</v>
      </c>
      <c r="E36" s="141">
        <v>120</v>
      </c>
    </row>
    <row r="37" spans="1:5" x14ac:dyDescent="0.25">
      <c r="A37" s="129" t="s">
        <v>2</v>
      </c>
      <c r="B37" s="388" t="s">
        <v>473</v>
      </c>
      <c r="C37" s="336"/>
      <c r="D37" s="45" t="s">
        <v>2</v>
      </c>
      <c r="E37" s="119">
        <v>61772337.100000001</v>
      </c>
    </row>
    <row r="38" spans="1:5" x14ac:dyDescent="0.25">
      <c r="A38" s="129" t="s">
        <v>2</v>
      </c>
      <c r="B38" s="460" t="s">
        <v>470</v>
      </c>
      <c r="C38" s="336"/>
      <c r="D38" s="129" t="s">
        <v>2</v>
      </c>
      <c r="E38" s="141">
        <v>61772337.100000001</v>
      </c>
    </row>
    <row r="39" spans="1:5" x14ac:dyDescent="0.25">
      <c r="A39" s="129" t="s">
        <v>2</v>
      </c>
      <c r="B39" s="388" t="s">
        <v>474</v>
      </c>
      <c r="C39" s="336"/>
      <c r="D39" s="38" t="s">
        <v>2</v>
      </c>
      <c r="E39" s="119">
        <v>65942642.07</v>
      </c>
    </row>
    <row r="40" spans="1:5" x14ac:dyDescent="0.25">
      <c r="A40" s="129" t="s">
        <v>2</v>
      </c>
      <c r="B40" s="460" t="s">
        <v>470</v>
      </c>
      <c r="C40" s="336"/>
      <c r="D40" s="129" t="s">
        <v>2</v>
      </c>
      <c r="E40" s="141">
        <v>61942462.07</v>
      </c>
    </row>
    <row r="41" spans="1:5" x14ac:dyDescent="0.25">
      <c r="A41" s="129" t="s">
        <v>2</v>
      </c>
      <c r="B41" s="387" t="s">
        <v>471</v>
      </c>
      <c r="C41" s="336"/>
      <c r="D41" s="38" t="s">
        <v>2</v>
      </c>
      <c r="E41" s="125">
        <v>4000000</v>
      </c>
    </row>
    <row r="42" spans="1:5" x14ac:dyDescent="0.25">
      <c r="A42" s="129" t="s">
        <v>2</v>
      </c>
      <c r="B42" s="460" t="s">
        <v>472</v>
      </c>
      <c r="C42" s="336"/>
      <c r="D42" s="129" t="s">
        <v>2</v>
      </c>
      <c r="E42" s="141">
        <v>180</v>
      </c>
    </row>
    <row r="43" spans="1:5" x14ac:dyDescent="0.25">
      <c r="A43" s="129" t="s">
        <v>2</v>
      </c>
      <c r="B43" s="388" t="s">
        <v>475</v>
      </c>
      <c r="C43" s="336"/>
      <c r="D43" s="45" t="s">
        <v>2</v>
      </c>
      <c r="E43" s="143">
        <v>-170114.97</v>
      </c>
    </row>
    <row r="44" spans="1:5" x14ac:dyDescent="0.25">
      <c r="A44" s="129" t="s">
        <v>2</v>
      </c>
      <c r="B44" s="460" t="s">
        <v>476</v>
      </c>
      <c r="C44" s="336"/>
      <c r="D44" s="129" t="s">
        <v>2</v>
      </c>
      <c r="E44" s="144">
        <v>-369636.6</v>
      </c>
    </row>
    <row r="45" spans="1:5" x14ac:dyDescent="0.25">
      <c r="A45" s="129" t="s">
        <v>2</v>
      </c>
      <c r="B45" s="387" t="s">
        <v>477</v>
      </c>
      <c r="C45" s="336"/>
      <c r="D45" s="38" t="s">
        <v>2</v>
      </c>
      <c r="E45" s="125">
        <v>0</v>
      </c>
    </row>
    <row r="46" spans="1:5" x14ac:dyDescent="0.25">
      <c r="A46" s="129" t="s">
        <v>2</v>
      </c>
      <c r="B46" s="460" t="s">
        <v>478</v>
      </c>
      <c r="C46" s="336"/>
      <c r="D46" s="129" t="s">
        <v>2</v>
      </c>
      <c r="E46" s="141">
        <v>199511.63</v>
      </c>
    </row>
    <row r="47" spans="1:5" x14ac:dyDescent="0.25">
      <c r="A47" s="129" t="s">
        <v>2</v>
      </c>
      <c r="B47" s="387" t="s">
        <v>479</v>
      </c>
      <c r="C47" s="336"/>
      <c r="D47" s="38" t="s">
        <v>2</v>
      </c>
      <c r="E47" s="122">
        <v>-6201422.2999999998</v>
      </c>
    </row>
    <row r="48" spans="1:5" x14ac:dyDescent="0.25">
      <c r="A48" s="129" t="s">
        <v>2</v>
      </c>
      <c r="B48" s="460" t="s">
        <v>480</v>
      </c>
      <c r="C48" s="336"/>
      <c r="D48" s="129" t="s">
        <v>2</v>
      </c>
      <c r="E48" s="141">
        <v>6201422.2999999998</v>
      </c>
    </row>
    <row r="49" spans="1:5" x14ac:dyDescent="0.25">
      <c r="A49" s="129" t="s">
        <v>2</v>
      </c>
      <c r="B49" s="387" t="s">
        <v>481</v>
      </c>
      <c r="C49" s="336"/>
      <c r="D49" s="38" t="s">
        <v>2</v>
      </c>
      <c r="E49" s="125">
        <v>0</v>
      </c>
    </row>
    <row r="50" spans="1:5" x14ac:dyDescent="0.25">
      <c r="A50" s="129" t="s">
        <v>2</v>
      </c>
      <c r="B50" s="460" t="s">
        <v>482</v>
      </c>
      <c r="C50" s="336"/>
      <c r="D50" s="129" t="s">
        <v>2</v>
      </c>
      <c r="E50" s="141">
        <v>0</v>
      </c>
    </row>
    <row r="51" spans="1:5" x14ac:dyDescent="0.25">
      <c r="A51" s="129" t="s">
        <v>2</v>
      </c>
      <c r="B51" s="387" t="s">
        <v>483</v>
      </c>
      <c r="C51" s="336"/>
      <c r="D51" s="38" t="s">
        <v>2</v>
      </c>
      <c r="E51" s="125">
        <v>0</v>
      </c>
    </row>
    <row r="52" spans="1:5" x14ac:dyDescent="0.25">
      <c r="A52" s="129" t="s">
        <v>2</v>
      </c>
      <c r="B52" s="460" t="s">
        <v>484</v>
      </c>
      <c r="C52" s="336"/>
      <c r="D52" s="129" t="s">
        <v>2</v>
      </c>
      <c r="E52" s="141">
        <v>10</v>
      </c>
    </row>
    <row r="53" spans="1:5" x14ac:dyDescent="0.25">
      <c r="A53" s="129" t="s">
        <v>2</v>
      </c>
      <c r="B53" s="388" t="s">
        <v>445</v>
      </c>
      <c r="C53" s="336"/>
      <c r="D53" s="45" t="s">
        <v>2</v>
      </c>
      <c r="E53" s="119">
        <v>65772527.100000001</v>
      </c>
    </row>
    <row r="54" spans="1:5" x14ac:dyDescent="0.25">
      <c r="A54" s="129" t="s">
        <v>2</v>
      </c>
      <c r="B54" s="460" t="s">
        <v>470</v>
      </c>
      <c r="C54" s="336"/>
      <c r="D54" s="129" t="s">
        <v>2</v>
      </c>
      <c r="E54" s="141">
        <v>61772337.100000001</v>
      </c>
    </row>
    <row r="55" spans="1:5" x14ac:dyDescent="0.25">
      <c r="A55" s="129" t="s">
        <v>2</v>
      </c>
      <c r="B55" s="387" t="s">
        <v>471</v>
      </c>
      <c r="C55" s="336"/>
      <c r="D55" s="38" t="s">
        <v>2</v>
      </c>
      <c r="E55" s="125">
        <v>4000000</v>
      </c>
    </row>
    <row r="56" spans="1:5" x14ac:dyDescent="0.25">
      <c r="A56" s="129" t="s">
        <v>2</v>
      </c>
      <c r="B56" s="460" t="s">
        <v>472</v>
      </c>
      <c r="C56" s="336"/>
      <c r="D56" s="129" t="s">
        <v>2</v>
      </c>
      <c r="E56" s="141">
        <v>190</v>
      </c>
    </row>
    <row r="57" spans="1:5" x14ac:dyDescent="0.25">
      <c r="A57" s="129" t="s">
        <v>2</v>
      </c>
      <c r="B57" s="388" t="s">
        <v>485</v>
      </c>
      <c r="C57" s="336"/>
      <c r="D57" s="45" t="s">
        <v>2</v>
      </c>
      <c r="E57" s="145">
        <v>1.2000000000520622E-2</v>
      </c>
    </row>
    <row r="58" spans="1:5" x14ac:dyDescent="0.25">
      <c r="A58" s="129" t="s">
        <v>2</v>
      </c>
      <c r="B58" s="461" t="s">
        <v>486</v>
      </c>
      <c r="C58" s="336"/>
      <c r="D58" s="142" t="s">
        <v>2</v>
      </c>
      <c r="E58" s="146">
        <v>1.2E-2</v>
      </c>
    </row>
    <row r="59" spans="1:5" x14ac:dyDescent="0.25">
      <c r="A59" s="129" t="s">
        <v>2</v>
      </c>
      <c r="B59" s="388" t="s">
        <v>487</v>
      </c>
      <c r="C59" s="336"/>
      <c r="D59" s="45" t="s">
        <v>2</v>
      </c>
      <c r="E59" s="119">
        <v>0</v>
      </c>
    </row>
  </sheetData>
  <sheetProtection sheet="1" objects="1" scenarios="1"/>
  <mergeCells count="60">
    <mergeCell ref="A1:B3"/>
    <mergeCell ref="C1:E1"/>
    <mergeCell ref="C2:E2"/>
    <mergeCell ref="C3:E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s>
  <pageMargins left="0.25" right="0.25" top="0.25" bottom="0.25" header="0.25" footer="0.25"/>
  <pageSetup scale="66" orientation="portrait" cellComments="atEnd"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50"/>
  <sheetViews>
    <sheetView showGridLines="0" workbookViewId="0">
      <selection activeCell="F17" sqref="F17"/>
    </sheetView>
  </sheetViews>
  <sheetFormatPr baseColWidth="10" defaultColWidth="9.140625" defaultRowHeight="15" x14ac:dyDescent="0.25"/>
  <cols>
    <col min="1" max="1" width="0.140625" customWidth="1"/>
    <col min="2" max="2" width="33.42578125" customWidth="1"/>
    <col min="3" max="3" width="103.5703125" customWidth="1"/>
    <col min="4" max="4" width="0.140625" customWidth="1"/>
    <col min="5" max="5" width="22.5703125" customWidth="1"/>
    <col min="6" max="6" width="0.140625" customWidth="1"/>
    <col min="7" max="7" width="22.5703125" customWidth="1"/>
    <col min="8" max="8" width="0.140625" customWidth="1"/>
  </cols>
  <sheetData>
    <row r="1" spans="1:8" ht="18" customHeight="1" x14ac:dyDescent="0.25">
      <c r="A1" s="336"/>
      <c r="B1" s="336"/>
      <c r="C1" s="342" t="s">
        <v>0</v>
      </c>
      <c r="D1" s="336"/>
      <c r="E1" s="336"/>
      <c r="F1" s="336"/>
      <c r="G1" s="336"/>
      <c r="H1" s="336"/>
    </row>
    <row r="2" spans="1:8" ht="18" customHeight="1" x14ac:dyDescent="0.25">
      <c r="A2" s="336"/>
      <c r="B2" s="336"/>
      <c r="C2" s="342" t="s">
        <v>1</v>
      </c>
      <c r="D2" s="336"/>
      <c r="E2" s="336"/>
      <c r="F2" s="336"/>
      <c r="G2" s="336"/>
      <c r="H2" s="336"/>
    </row>
    <row r="3" spans="1:8" ht="18" customHeight="1" x14ac:dyDescent="0.25">
      <c r="A3" s="336"/>
      <c r="B3" s="336"/>
      <c r="C3" s="342" t="s">
        <v>2</v>
      </c>
      <c r="D3" s="336"/>
      <c r="E3" s="336"/>
      <c r="F3" s="336"/>
      <c r="G3" s="336"/>
      <c r="H3" s="336"/>
    </row>
    <row r="4" spans="1:8" ht="2.85" customHeight="1" x14ac:dyDescent="0.25"/>
    <row r="5" spans="1:8" ht="18" customHeight="1" x14ac:dyDescent="0.25">
      <c r="B5" s="480" t="s">
        <v>2</v>
      </c>
      <c r="C5" s="381"/>
      <c r="D5" s="377"/>
      <c r="E5" s="479" t="s">
        <v>2</v>
      </c>
      <c r="F5" s="377"/>
      <c r="G5" s="479" t="s">
        <v>2</v>
      </c>
      <c r="H5" s="377"/>
    </row>
    <row r="6" spans="1:8" ht="18" customHeight="1" x14ac:dyDescent="0.25">
      <c r="B6" s="478" t="s">
        <v>488</v>
      </c>
      <c r="C6" s="381"/>
      <c r="D6" s="377"/>
      <c r="E6" s="479" t="s">
        <v>2</v>
      </c>
      <c r="F6" s="377"/>
      <c r="G6" s="479" t="s">
        <v>2</v>
      </c>
      <c r="H6" s="377"/>
    </row>
    <row r="7" spans="1:8" ht="18" customHeight="1" x14ac:dyDescent="0.25">
      <c r="B7" s="480" t="s">
        <v>2</v>
      </c>
      <c r="C7" s="381"/>
      <c r="D7" s="377"/>
      <c r="E7" s="479" t="s">
        <v>2</v>
      </c>
      <c r="F7" s="377"/>
      <c r="G7" s="479" t="s">
        <v>2</v>
      </c>
      <c r="H7" s="377"/>
    </row>
    <row r="8" spans="1:8" ht="19.149999999999999" customHeight="1" x14ac:dyDescent="0.25">
      <c r="B8" s="379" t="s">
        <v>489</v>
      </c>
      <c r="C8" s="381"/>
      <c r="D8" s="377"/>
      <c r="E8" s="380" t="s">
        <v>490</v>
      </c>
      <c r="F8" s="377"/>
      <c r="G8" s="380" t="s">
        <v>491</v>
      </c>
      <c r="H8" s="377"/>
    </row>
    <row r="9" spans="1:8" ht="18" customHeight="1" x14ac:dyDescent="0.25">
      <c r="B9" s="376" t="s">
        <v>492</v>
      </c>
      <c r="C9" s="381"/>
      <c r="D9" s="377"/>
      <c r="E9" s="477">
        <v>4515394758.1099997</v>
      </c>
      <c r="F9" s="377"/>
      <c r="G9" s="477">
        <v>632300000</v>
      </c>
      <c r="H9" s="377"/>
    </row>
    <row r="10" spans="1:8" ht="18" customHeight="1" x14ac:dyDescent="0.25">
      <c r="B10" s="378" t="s">
        <v>493</v>
      </c>
      <c r="C10" s="381"/>
      <c r="D10" s="377"/>
      <c r="E10" s="459" t="s">
        <v>494</v>
      </c>
      <c r="F10" s="336"/>
      <c r="G10" s="459" t="s">
        <v>494</v>
      </c>
      <c r="H10" s="336"/>
    </row>
    <row r="11" spans="1:8" ht="18" customHeight="1" x14ac:dyDescent="0.25">
      <c r="B11" s="376" t="s">
        <v>495</v>
      </c>
      <c r="C11" s="381"/>
      <c r="D11" s="377"/>
      <c r="E11" s="476" t="s">
        <v>496</v>
      </c>
      <c r="F11" s="377"/>
      <c r="G11" s="476" t="s">
        <v>496</v>
      </c>
      <c r="H11" s="377"/>
    </row>
    <row r="12" spans="1:8" ht="18" customHeight="1" x14ac:dyDescent="0.25">
      <c r="B12" s="378" t="s">
        <v>497</v>
      </c>
      <c r="C12" s="381"/>
      <c r="D12" s="377"/>
      <c r="E12" s="474">
        <v>-2274359.0099999998</v>
      </c>
      <c r="F12" s="377"/>
      <c r="G12" s="474">
        <v>-279819.61</v>
      </c>
      <c r="H12" s="377"/>
    </row>
    <row r="13" spans="1:8" ht="18" customHeight="1" x14ac:dyDescent="0.25">
      <c r="B13" s="378" t="s">
        <v>2</v>
      </c>
      <c r="C13" s="381"/>
      <c r="D13" s="377"/>
      <c r="E13" s="475" t="s">
        <v>2</v>
      </c>
      <c r="F13" s="377"/>
      <c r="G13" s="475" t="s">
        <v>2</v>
      </c>
      <c r="H13" s="377"/>
    </row>
    <row r="14" spans="1:8" ht="0.95" customHeight="1" x14ac:dyDescent="0.25"/>
    <row r="15" spans="1:8" ht="30.75" customHeight="1" x14ac:dyDescent="0.25">
      <c r="A15" s="379" t="s">
        <v>498</v>
      </c>
      <c r="B15" s="381"/>
      <c r="C15" s="377"/>
      <c r="D15" s="380" t="s">
        <v>499</v>
      </c>
      <c r="E15" s="377"/>
      <c r="F15" s="380" t="s">
        <v>500</v>
      </c>
      <c r="G15" s="377"/>
    </row>
    <row r="16" spans="1:8" ht="36" customHeight="1" x14ac:dyDescent="0.25">
      <c r="A16" s="466" t="s">
        <v>501</v>
      </c>
      <c r="B16" s="336"/>
      <c r="C16" s="348"/>
      <c r="D16" s="471">
        <v>15.71</v>
      </c>
      <c r="E16" s="348"/>
      <c r="F16" s="468">
        <v>15.71</v>
      </c>
      <c r="G16" s="336"/>
    </row>
    <row r="17" spans="1:7" ht="36" customHeight="1" x14ac:dyDescent="0.25">
      <c r="A17" s="463" t="s">
        <v>502</v>
      </c>
      <c r="B17" s="336"/>
      <c r="C17" s="348"/>
      <c r="D17" s="464">
        <v>331560147.12</v>
      </c>
      <c r="E17" s="348"/>
      <c r="F17" s="465">
        <v>331560162.82999998</v>
      </c>
      <c r="G17" s="336"/>
    </row>
    <row r="18" spans="1:7" ht="36" customHeight="1" x14ac:dyDescent="0.25">
      <c r="A18" s="466" t="s">
        <v>503</v>
      </c>
      <c r="B18" s="336"/>
      <c r="C18" s="348"/>
      <c r="D18" s="471">
        <v>0</v>
      </c>
      <c r="E18" s="348"/>
      <c r="F18" s="468">
        <v>331560162.82999998</v>
      </c>
      <c r="G18" s="336"/>
    </row>
    <row r="19" spans="1:7" ht="64.5" customHeight="1" x14ac:dyDescent="0.25">
      <c r="A19" s="463" t="s">
        <v>504</v>
      </c>
      <c r="B19" s="336"/>
      <c r="C19" s="348"/>
      <c r="D19" s="464">
        <v>2554178.62</v>
      </c>
      <c r="E19" s="348"/>
      <c r="F19" s="465">
        <v>334114341.44999999</v>
      </c>
      <c r="G19" s="336"/>
    </row>
    <row r="20" spans="1:7" ht="36" customHeight="1" x14ac:dyDescent="0.25">
      <c r="A20" s="466" t="s">
        <v>505</v>
      </c>
      <c r="B20" s="336"/>
      <c r="C20" s="348"/>
      <c r="D20" s="467">
        <v>-6533405.5800000001</v>
      </c>
      <c r="E20" s="348"/>
      <c r="F20" s="468">
        <v>327580935.87</v>
      </c>
      <c r="G20" s="336"/>
    </row>
    <row r="21" spans="1:7" ht="36" customHeight="1" x14ac:dyDescent="0.25">
      <c r="A21" s="463" t="s">
        <v>506</v>
      </c>
      <c r="B21" s="336"/>
      <c r="C21" s="348"/>
      <c r="D21" s="464">
        <v>0</v>
      </c>
      <c r="E21" s="348"/>
      <c r="F21" s="465">
        <v>327580935.87</v>
      </c>
      <c r="G21" s="336"/>
    </row>
    <row r="22" spans="1:7" ht="36" customHeight="1" x14ac:dyDescent="0.25">
      <c r="A22" s="466" t="s">
        <v>507</v>
      </c>
      <c r="B22" s="336"/>
      <c r="C22" s="348"/>
      <c r="D22" s="471">
        <v>1480.7</v>
      </c>
      <c r="E22" s="348"/>
      <c r="F22" s="468">
        <v>327582416.56999999</v>
      </c>
      <c r="G22" s="336"/>
    </row>
    <row r="23" spans="1:7" ht="36" customHeight="1" x14ac:dyDescent="0.25">
      <c r="A23" s="463" t="s">
        <v>508</v>
      </c>
      <c r="B23" s="336"/>
      <c r="C23" s="348"/>
      <c r="D23" s="472">
        <v>-3085431.35</v>
      </c>
      <c r="E23" s="348"/>
      <c r="F23" s="465">
        <v>324496985.22000003</v>
      </c>
      <c r="G23" s="336"/>
    </row>
    <row r="24" spans="1:7" ht="36" customHeight="1" x14ac:dyDescent="0.25">
      <c r="A24" s="466" t="s">
        <v>509</v>
      </c>
      <c r="B24" s="336"/>
      <c r="C24" s="348"/>
      <c r="D24" s="467">
        <v>-3115990.95</v>
      </c>
      <c r="E24" s="348"/>
      <c r="F24" s="468">
        <v>321380994.26999998</v>
      </c>
      <c r="G24" s="336"/>
    </row>
    <row r="25" spans="1:7" ht="36" customHeight="1" x14ac:dyDescent="0.25">
      <c r="A25" s="463" t="s">
        <v>510</v>
      </c>
      <c r="B25" s="336"/>
      <c r="C25" s="348"/>
      <c r="D25" s="464">
        <v>0</v>
      </c>
      <c r="E25" s="348"/>
      <c r="F25" s="465">
        <v>321380994.26999998</v>
      </c>
      <c r="G25" s="336"/>
    </row>
    <row r="26" spans="1:7" ht="18" customHeight="1" x14ac:dyDescent="0.25">
      <c r="A26" s="440" t="s">
        <v>2</v>
      </c>
      <c r="B26" s="336"/>
      <c r="C26" s="348"/>
      <c r="D26" s="440" t="s">
        <v>2</v>
      </c>
      <c r="E26" s="348"/>
      <c r="F26" s="460" t="s">
        <v>2</v>
      </c>
      <c r="G26" s="336"/>
    </row>
    <row r="27" spans="1:7" ht="30.75" customHeight="1" x14ac:dyDescent="0.25">
      <c r="A27" s="411" t="s">
        <v>511</v>
      </c>
      <c r="B27" s="336"/>
      <c r="C27" s="348"/>
      <c r="D27" s="425" t="s">
        <v>499</v>
      </c>
      <c r="E27" s="348"/>
      <c r="F27" s="473" t="s">
        <v>500</v>
      </c>
      <c r="G27" s="336"/>
    </row>
    <row r="28" spans="1:7" ht="36" customHeight="1" x14ac:dyDescent="0.25">
      <c r="A28" s="463" t="s">
        <v>512</v>
      </c>
      <c r="B28" s="336"/>
      <c r="C28" s="348"/>
      <c r="D28" s="464">
        <v>0</v>
      </c>
      <c r="E28" s="348"/>
      <c r="F28" s="465">
        <v>321380994.26999998</v>
      </c>
      <c r="G28" s="336"/>
    </row>
    <row r="29" spans="1:7" ht="36" customHeight="1" x14ac:dyDescent="0.25">
      <c r="A29" s="466" t="s">
        <v>513</v>
      </c>
      <c r="B29" s="336"/>
      <c r="C29" s="348"/>
      <c r="D29" s="471">
        <v>0</v>
      </c>
      <c r="E29" s="348"/>
      <c r="F29" s="468">
        <v>321380994.26999998</v>
      </c>
      <c r="G29" s="336"/>
    </row>
    <row r="30" spans="1:7" ht="36" customHeight="1" x14ac:dyDescent="0.25">
      <c r="A30" s="463" t="s">
        <v>514</v>
      </c>
      <c r="B30" s="336"/>
      <c r="C30" s="348"/>
      <c r="D30" s="472">
        <v>-2072.04</v>
      </c>
      <c r="E30" s="348"/>
      <c r="F30" s="465">
        <v>321378922.23000002</v>
      </c>
      <c r="G30" s="336"/>
    </row>
    <row r="31" spans="1:7" ht="36" customHeight="1" x14ac:dyDescent="0.25">
      <c r="A31" s="466" t="s">
        <v>515</v>
      </c>
      <c r="B31" s="336"/>
      <c r="C31" s="348"/>
      <c r="D31" s="467">
        <v>-5535431.8899999997</v>
      </c>
      <c r="E31" s="348"/>
      <c r="F31" s="468">
        <v>315843490.33999997</v>
      </c>
      <c r="G31" s="336"/>
    </row>
    <row r="32" spans="1:7" ht="78" customHeight="1" x14ac:dyDescent="0.25">
      <c r="A32" s="463" t="s">
        <v>516</v>
      </c>
      <c r="B32" s="336"/>
      <c r="C32" s="348"/>
      <c r="D32" s="472">
        <v>-15992.38</v>
      </c>
      <c r="E32" s="348"/>
      <c r="F32" s="465">
        <v>315827497.95999998</v>
      </c>
      <c r="G32" s="336"/>
    </row>
    <row r="33" spans="1:7" ht="36" customHeight="1" x14ac:dyDescent="0.25">
      <c r="A33" s="466" t="s">
        <v>517</v>
      </c>
      <c r="B33" s="336"/>
      <c r="C33" s="348"/>
      <c r="D33" s="471">
        <v>0</v>
      </c>
      <c r="E33" s="348"/>
      <c r="F33" s="468">
        <v>315827497.95999998</v>
      </c>
      <c r="G33" s="336"/>
    </row>
    <row r="34" spans="1:7" ht="36" customHeight="1" x14ac:dyDescent="0.25">
      <c r="A34" s="463" t="s">
        <v>518</v>
      </c>
      <c r="B34" s="336"/>
      <c r="C34" s="348"/>
      <c r="D34" s="472">
        <v>-20959172.09</v>
      </c>
      <c r="E34" s="348"/>
      <c r="F34" s="465">
        <v>294868325.87</v>
      </c>
      <c r="G34" s="336"/>
    </row>
    <row r="35" spans="1:7" ht="36" customHeight="1" x14ac:dyDescent="0.25">
      <c r="A35" s="466" t="s">
        <v>519</v>
      </c>
      <c r="B35" s="336"/>
      <c r="C35" s="348"/>
      <c r="D35" s="467">
        <v>-3456841.26</v>
      </c>
      <c r="E35" s="348"/>
      <c r="F35" s="468">
        <v>291411484.61000001</v>
      </c>
      <c r="G35" s="336"/>
    </row>
    <row r="36" spans="1:7" ht="36" customHeight="1" x14ac:dyDescent="0.25">
      <c r="A36" s="463" t="s">
        <v>520</v>
      </c>
      <c r="B36" s="336"/>
      <c r="C36" s="348"/>
      <c r="D36" s="464">
        <v>0</v>
      </c>
      <c r="E36" s="348"/>
      <c r="F36" s="465">
        <v>291411484.61000001</v>
      </c>
      <c r="G36" s="336"/>
    </row>
    <row r="37" spans="1:7" ht="36" customHeight="1" x14ac:dyDescent="0.25">
      <c r="A37" s="466" t="s">
        <v>521</v>
      </c>
      <c r="B37" s="336"/>
      <c r="C37" s="348"/>
      <c r="D37" s="467">
        <v>-257285107.55000001</v>
      </c>
      <c r="E37" s="348"/>
      <c r="F37" s="468">
        <v>34126377.060000002</v>
      </c>
      <c r="G37" s="336"/>
    </row>
    <row r="38" spans="1:7" ht="36" customHeight="1" x14ac:dyDescent="0.25">
      <c r="A38" s="463" t="s">
        <v>522</v>
      </c>
      <c r="B38" s="336"/>
      <c r="C38" s="348"/>
      <c r="D38" s="472">
        <v>-11566867.43</v>
      </c>
      <c r="E38" s="348"/>
      <c r="F38" s="465">
        <v>22559509.629999999</v>
      </c>
      <c r="G38" s="336"/>
    </row>
    <row r="39" spans="1:7" ht="36" customHeight="1" x14ac:dyDescent="0.25">
      <c r="A39" s="466" t="s">
        <v>523</v>
      </c>
      <c r="B39" s="336"/>
      <c r="C39" s="348"/>
      <c r="D39" s="471">
        <v>0</v>
      </c>
      <c r="E39" s="348"/>
      <c r="F39" s="468">
        <v>22559509.629999999</v>
      </c>
      <c r="G39" s="336"/>
    </row>
    <row r="40" spans="1:7" ht="36" customHeight="1" x14ac:dyDescent="0.25">
      <c r="A40" s="463" t="s">
        <v>524</v>
      </c>
      <c r="B40" s="336"/>
      <c r="C40" s="348"/>
      <c r="D40" s="472">
        <v>-5006190.34</v>
      </c>
      <c r="E40" s="348"/>
      <c r="F40" s="465">
        <v>17553319.289999999</v>
      </c>
      <c r="G40" s="336"/>
    </row>
    <row r="41" spans="1:7" ht="36" customHeight="1" x14ac:dyDescent="0.25">
      <c r="A41" s="466" t="s">
        <v>525</v>
      </c>
      <c r="B41" s="336"/>
      <c r="C41" s="348"/>
      <c r="D41" s="467">
        <v>-17553319.289999999</v>
      </c>
      <c r="E41" s="348"/>
      <c r="F41" s="468">
        <v>0</v>
      </c>
      <c r="G41" s="336"/>
    </row>
    <row r="42" spans="1:7" ht="36" customHeight="1" x14ac:dyDescent="0.25">
      <c r="A42" s="463" t="s">
        <v>526</v>
      </c>
      <c r="B42" s="336"/>
      <c r="C42" s="348"/>
      <c r="D42" s="464">
        <v>0</v>
      </c>
      <c r="E42" s="348"/>
      <c r="F42" s="465">
        <v>0</v>
      </c>
      <c r="G42" s="336"/>
    </row>
    <row r="43" spans="1:7" ht="18" customHeight="1" x14ac:dyDescent="0.25">
      <c r="A43" s="414" t="s">
        <v>2</v>
      </c>
      <c r="B43" s="336"/>
      <c r="C43" s="348"/>
      <c r="D43" s="469" t="s">
        <v>2</v>
      </c>
      <c r="E43" s="348"/>
      <c r="F43" s="459" t="s">
        <v>2</v>
      </c>
      <c r="G43" s="336"/>
    </row>
    <row r="44" spans="1:7" ht="30.75" customHeight="1" x14ac:dyDescent="0.25">
      <c r="A44" s="379" t="s">
        <v>527</v>
      </c>
      <c r="B44" s="381"/>
      <c r="C44" s="377"/>
      <c r="D44" s="470" t="s">
        <v>499</v>
      </c>
      <c r="E44" s="377"/>
      <c r="F44" s="380" t="s">
        <v>500</v>
      </c>
      <c r="G44" s="377"/>
    </row>
    <row r="45" spans="1:7" ht="18" customHeight="1" x14ac:dyDescent="0.25">
      <c r="A45" s="463" t="s">
        <v>528</v>
      </c>
      <c r="B45" s="336"/>
      <c r="C45" s="348"/>
      <c r="D45" s="464">
        <v>0</v>
      </c>
      <c r="E45" s="348"/>
      <c r="F45" s="465">
        <v>369636.6</v>
      </c>
      <c r="G45" s="336"/>
    </row>
    <row r="46" spans="1:7" ht="18" customHeight="1" x14ac:dyDescent="0.25">
      <c r="A46" s="466" t="s">
        <v>529</v>
      </c>
      <c r="B46" s="336"/>
      <c r="C46" s="348"/>
      <c r="D46" s="467">
        <v>-369636.6</v>
      </c>
      <c r="E46" s="348"/>
      <c r="F46" s="468">
        <v>0</v>
      </c>
      <c r="G46" s="336"/>
    </row>
    <row r="47" spans="1:7" ht="18" customHeight="1" x14ac:dyDescent="0.25">
      <c r="A47" s="463" t="s">
        <v>530</v>
      </c>
      <c r="B47" s="336"/>
      <c r="C47" s="348"/>
      <c r="D47" s="464">
        <v>0</v>
      </c>
      <c r="E47" s="348"/>
      <c r="F47" s="465">
        <v>0</v>
      </c>
      <c r="G47" s="336"/>
    </row>
    <row r="48" spans="1:7" ht="0" hidden="1" customHeight="1" x14ac:dyDescent="0.25"/>
    <row r="49" ht="21.4" customHeight="1" x14ac:dyDescent="0.25"/>
    <row r="50" ht="0" hidden="1" customHeight="1" x14ac:dyDescent="0.25"/>
  </sheetData>
  <sheetProtection sheet="1" objects="1" scenarios="1"/>
  <mergeCells count="130">
    <mergeCell ref="B6:D6"/>
    <mergeCell ref="E6:F6"/>
    <mergeCell ref="G6:H6"/>
    <mergeCell ref="B7:D7"/>
    <mergeCell ref="E7:F7"/>
    <mergeCell ref="G7:H7"/>
    <mergeCell ref="A1:B3"/>
    <mergeCell ref="C1:H1"/>
    <mergeCell ref="C2:H2"/>
    <mergeCell ref="C3:H3"/>
    <mergeCell ref="B5:D5"/>
    <mergeCell ref="E5:F5"/>
    <mergeCell ref="G5:H5"/>
    <mergeCell ref="B10:D10"/>
    <mergeCell ref="E10:F10"/>
    <mergeCell ref="G10:H10"/>
    <mergeCell ref="B11:D11"/>
    <mergeCell ref="E11:F11"/>
    <mergeCell ref="G11:H11"/>
    <mergeCell ref="B8:D8"/>
    <mergeCell ref="E8:F8"/>
    <mergeCell ref="G8:H8"/>
    <mergeCell ref="B9:D9"/>
    <mergeCell ref="E9:F9"/>
    <mergeCell ref="G9:H9"/>
    <mergeCell ref="A15:C15"/>
    <mergeCell ref="D15:E15"/>
    <mergeCell ref="F15:G15"/>
    <mergeCell ref="A16:C16"/>
    <mergeCell ref="D16:E16"/>
    <mergeCell ref="F16:G16"/>
    <mergeCell ref="B12:D12"/>
    <mergeCell ref="E12:F12"/>
    <mergeCell ref="G12:H12"/>
    <mergeCell ref="B13:D13"/>
    <mergeCell ref="E13:F13"/>
    <mergeCell ref="G13:H13"/>
    <mergeCell ref="A19:C19"/>
    <mergeCell ref="D19:E19"/>
    <mergeCell ref="F19:G19"/>
    <mergeCell ref="A20:C20"/>
    <mergeCell ref="D20:E20"/>
    <mergeCell ref="F20:G20"/>
    <mergeCell ref="A17:C17"/>
    <mergeCell ref="D17:E17"/>
    <mergeCell ref="F17:G17"/>
    <mergeCell ref="A18:C18"/>
    <mergeCell ref="D18:E18"/>
    <mergeCell ref="F18:G18"/>
    <mergeCell ref="A23:C23"/>
    <mergeCell ref="D23:E23"/>
    <mergeCell ref="F23:G23"/>
    <mergeCell ref="A24:C24"/>
    <mergeCell ref="D24:E24"/>
    <mergeCell ref="F24:G24"/>
    <mergeCell ref="A21:C21"/>
    <mergeCell ref="D21:E21"/>
    <mergeCell ref="F21:G21"/>
    <mergeCell ref="A22:C22"/>
    <mergeCell ref="D22:E22"/>
    <mergeCell ref="F22:G22"/>
    <mergeCell ref="A27:C27"/>
    <mergeCell ref="D27:E27"/>
    <mergeCell ref="F27:G27"/>
    <mergeCell ref="A28:C28"/>
    <mergeCell ref="D28:E28"/>
    <mergeCell ref="F28:G28"/>
    <mergeCell ref="A25:C25"/>
    <mergeCell ref="D25:E25"/>
    <mergeCell ref="F25:G25"/>
    <mergeCell ref="A26:C26"/>
    <mergeCell ref="D26:E26"/>
    <mergeCell ref="F26:G26"/>
    <mergeCell ref="A31:C31"/>
    <mergeCell ref="D31:E31"/>
    <mergeCell ref="F31:G31"/>
    <mergeCell ref="A32:C32"/>
    <mergeCell ref="D32:E32"/>
    <mergeCell ref="F32:G32"/>
    <mergeCell ref="A29:C29"/>
    <mergeCell ref="D29:E29"/>
    <mergeCell ref="F29:G29"/>
    <mergeCell ref="A30:C30"/>
    <mergeCell ref="D30:E30"/>
    <mergeCell ref="F30:G30"/>
    <mergeCell ref="A35:C35"/>
    <mergeCell ref="D35:E35"/>
    <mergeCell ref="F35:G35"/>
    <mergeCell ref="A36:C36"/>
    <mergeCell ref="D36:E36"/>
    <mergeCell ref="F36:G36"/>
    <mergeCell ref="A33:C33"/>
    <mergeCell ref="D33:E33"/>
    <mergeCell ref="F33:G33"/>
    <mergeCell ref="A34:C34"/>
    <mergeCell ref="D34:E34"/>
    <mergeCell ref="F34:G34"/>
    <mergeCell ref="A39:C39"/>
    <mergeCell ref="D39:E39"/>
    <mergeCell ref="F39:G39"/>
    <mergeCell ref="A40:C40"/>
    <mergeCell ref="D40:E40"/>
    <mergeCell ref="F40:G40"/>
    <mergeCell ref="A37:C37"/>
    <mergeCell ref="D37:E37"/>
    <mergeCell ref="F37:G37"/>
    <mergeCell ref="A38:C38"/>
    <mergeCell ref="D38:E38"/>
    <mergeCell ref="F38:G38"/>
    <mergeCell ref="A43:C43"/>
    <mergeCell ref="D43:E43"/>
    <mergeCell ref="F43:G43"/>
    <mergeCell ref="A44:C44"/>
    <mergeCell ref="D44:E44"/>
    <mergeCell ref="F44:G44"/>
    <mergeCell ref="A41:C41"/>
    <mergeCell ref="D41:E41"/>
    <mergeCell ref="F41:G41"/>
    <mergeCell ref="A42:C42"/>
    <mergeCell ref="D42:E42"/>
    <mergeCell ref="F42:G42"/>
    <mergeCell ref="A47:C47"/>
    <mergeCell ref="D47:E47"/>
    <mergeCell ref="F47:G47"/>
    <mergeCell ref="A45:C45"/>
    <mergeCell ref="D45:E45"/>
    <mergeCell ref="F45:G45"/>
    <mergeCell ref="A46:C46"/>
    <mergeCell ref="D46:E46"/>
    <mergeCell ref="F46:G46"/>
  </mergeCells>
  <pageMargins left="0.25" right="0.25" top="0.25" bottom="0.25" header="0.25" footer="0.25"/>
  <pageSetup scale="55" orientation="portrait" cellComments="atEnd"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3"/>
  <sheetViews>
    <sheetView showGridLines="0" workbookViewId="0">
      <selection activeCell="F17" sqref="F17"/>
    </sheetView>
  </sheetViews>
  <sheetFormatPr baseColWidth="10" defaultColWidth="9.140625" defaultRowHeight="15" x14ac:dyDescent="0.25"/>
  <cols>
    <col min="1" max="1" width="0.85546875" customWidth="1"/>
    <col min="2" max="2" width="32.7109375" customWidth="1"/>
    <col min="3" max="3" width="9.5703125" customWidth="1"/>
    <col min="4" max="7" width="17.85546875" customWidth="1"/>
    <col min="8" max="8" width="0" hidden="1" customWidth="1"/>
  </cols>
  <sheetData>
    <row r="1" spans="1:7" ht="18" customHeight="1" x14ac:dyDescent="0.25">
      <c r="A1" s="336"/>
      <c r="B1" s="336"/>
      <c r="C1" s="342" t="s">
        <v>0</v>
      </c>
      <c r="D1" s="336"/>
      <c r="E1" s="336"/>
      <c r="F1" s="336"/>
      <c r="G1" s="336"/>
    </row>
    <row r="2" spans="1:7" ht="18" customHeight="1" x14ac:dyDescent="0.25">
      <c r="A2" s="336"/>
      <c r="B2" s="336"/>
      <c r="C2" s="342" t="s">
        <v>1</v>
      </c>
      <c r="D2" s="336"/>
      <c r="E2" s="336"/>
      <c r="F2" s="336"/>
      <c r="G2" s="336"/>
    </row>
    <row r="3" spans="1:7" ht="18" customHeight="1" x14ac:dyDescent="0.25">
      <c r="A3" s="336"/>
      <c r="B3" s="336"/>
      <c r="C3" s="342" t="s">
        <v>2</v>
      </c>
      <c r="D3" s="336"/>
      <c r="E3" s="336"/>
      <c r="F3" s="336"/>
      <c r="G3" s="336"/>
    </row>
    <row r="4" spans="1:7" ht="8.65" customHeight="1" x14ac:dyDescent="0.25"/>
    <row r="5" spans="1:7" x14ac:dyDescent="0.25">
      <c r="B5" s="486" t="s">
        <v>2</v>
      </c>
      <c r="C5" s="336"/>
      <c r="D5" s="149" t="s">
        <v>2</v>
      </c>
      <c r="E5" s="150" t="s">
        <v>2</v>
      </c>
      <c r="F5" s="150" t="s">
        <v>2</v>
      </c>
      <c r="G5" s="150" t="s">
        <v>2</v>
      </c>
    </row>
    <row r="6" spans="1:7" ht="18" customHeight="1" x14ac:dyDescent="0.25">
      <c r="B6" s="485" t="s">
        <v>531</v>
      </c>
      <c r="C6" s="336"/>
      <c r="D6" s="336"/>
      <c r="E6" s="336"/>
      <c r="F6" s="336"/>
      <c r="G6" s="336"/>
    </row>
    <row r="7" spans="1:7" x14ac:dyDescent="0.25">
      <c r="B7" s="486" t="s">
        <v>2</v>
      </c>
      <c r="C7" s="336"/>
      <c r="D7" s="149" t="s">
        <v>2</v>
      </c>
      <c r="E7" s="150" t="s">
        <v>2</v>
      </c>
      <c r="F7" s="150" t="s">
        <v>2</v>
      </c>
      <c r="G7" s="150" t="s">
        <v>2</v>
      </c>
    </row>
    <row r="8" spans="1:7" x14ac:dyDescent="0.25">
      <c r="B8" s="372" t="s">
        <v>532</v>
      </c>
      <c r="C8" s="336"/>
      <c r="D8" s="336"/>
      <c r="E8" s="336"/>
      <c r="F8" s="336"/>
      <c r="G8" s="150" t="s">
        <v>2</v>
      </c>
    </row>
    <row r="9" spans="1:7" x14ac:dyDescent="0.25">
      <c r="B9" s="486" t="s">
        <v>2</v>
      </c>
      <c r="C9" s="336"/>
      <c r="D9" s="149" t="s">
        <v>2</v>
      </c>
      <c r="E9" s="150" t="s">
        <v>2</v>
      </c>
      <c r="F9" s="150" t="s">
        <v>2</v>
      </c>
      <c r="G9" s="150" t="s">
        <v>2</v>
      </c>
    </row>
    <row r="10" spans="1:7" ht="24" x14ac:dyDescent="0.25">
      <c r="B10" s="481" t="s">
        <v>533</v>
      </c>
      <c r="C10" s="404"/>
      <c r="D10" s="152" t="s">
        <v>155</v>
      </c>
      <c r="E10" s="152" t="s">
        <v>111</v>
      </c>
      <c r="F10" s="152" t="s">
        <v>534</v>
      </c>
      <c r="G10" s="152" t="s">
        <v>535</v>
      </c>
    </row>
    <row r="11" spans="1:7" x14ac:dyDescent="0.25">
      <c r="B11" s="376" t="s">
        <v>536</v>
      </c>
      <c r="C11" s="377"/>
      <c r="D11" s="148" t="s">
        <v>537</v>
      </c>
      <c r="E11" s="50">
        <v>0.95033592202054296</v>
      </c>
      <c r="F11" s="51">
        <v>6902638395.8800001</v>
      </c>
      <c r="G11" s="50">
        <v>0.94998722585359319</v>
      </c>
    </row>
    <row r="12" spans="1:7" x14ac:dyDescent="0.25">
      <c r="B12" s="392" t="s">
        <v>538</v>
      </c>
      <c r="C12" s="377"/>
      <c r="D12" s="153" t="s">
        <v>539</v>
      </c>
      <c r="E12" s="154">
        <v>4.9664077979457502E-2</v>
      </c>
      <c r="F12" s="155">
        <v>363394460.17000002</v>
      </c>
      <c r="G12" s="154">
        <v>5.0012774146406827E-2</v>
      </c>
    </row>
    <row r="13" spans="1:7" x14ac:dyDescent="0.25">
      <c r="B13" s="483" t="s">
        <v>116</v>
      </c>
      <c r="C13" s="404"/>
      <c r="D13" s="157" t="s">
        <v>540</v>
      </c>
      <c r="E13" s="158">
        <v>1</v>
      </c>
      <c r="F13" s="159">
        <v>7266032856.0500002</v>
      </c>
      <c r="G13" s="158">
        <v>1</v>
      </c>
    </row>
    <row r="14" spans="1:7" x14ac:dyDescent="0.25">
      <c r="B14" s="482" t="s">
        <v>2</v>
      </c>
      <c r="C14" s="377"/>
      <c r="D14" s="160" t="s">
        <v>2</v>
      </c>
      <c r="E14" s="160" t="s">
        <v>2</v>
      </c>
      <c r="F14" s="160" t="s">
        <v>2</v>
      </c>
      <c r="G14" s="160" t="s">
        <v>2</v>
      </c>
    </row>
    <row r="15" spans="1:7" ht="36" x14ac:dyDescent="0.25">
      <c r="B15" s="481" t="s">
        <v>541</v>
      </c>
      <c r="C15" s="404"/>
      <c r="D15" s="152" t="s">
        <v>534</v>
      </c>
      <c r="E15" s="152" t="s">
        <v>542</v>
      </c>
      <c r="F15" s="66" t="s">
        <v>2</v>
      </c>
      <c r="G15" s="66" t="s">
        <v>2</v>
      </c>
    </row>
    <row r="16" spans="1:7" x14ac:dyDescent="0.25">
      <c r="B16" s="391" t="s">
        <v>543</v>
      </c>
      <c r="C16" s="377"/>
      <c r="D16" s="51">
        <v>345131919.79400003</v>
      </c>
      <c r="E16" s="50">
        <v>0.05</v>
      </c>
      <c r="F16" s="66" t="s">
        <v>2</v>
      </c>
      <c r="G16" s="66" t="s">
        <v>2</v>
      </c>
    </row>
    <row r="17" spans="2:7" x14ac:dyDescent="0.25">
      <c r="B17" s="392" t="s">
        <v>544</v>
      </c>
      <c r="C17" s="377"/>
      <c r="D17" s="155">
        <v>363394460.17000002</v>
      </c>
      <c r="E17" s="154">
        <v>5.2645733316538851E-2</v>
      </c>
      <c r="F17" s="66" t="s">
        <v>2</v>
      </c>
      <c r="G17" s="66" t="s">
        <v>2</v>
      </c>
    </row>
    <row r="18" spans="2:7" x14ac:dyDescent="0.25">
      <c r="B18" s="482" t="s">
        <v>2</v>
      </c>
      <c r="C18" s="377"/>
      <c r="D18" s="160" t="s">
        <v>2</v>
      </c>
      <c r="E18" s="160" t="s">
        <v>2</v>
      </c>
      <c r="F18" s="160" t="s">
        <v>2</v>
      </c>
      <c r="G18" s="160" t="s">
        <v>2</v>
      </c>
    </row>
    <row r="19" spans="2:7" x14ac:dyDescent="0.25">
      <c r="B19" s="484" t="s">
        <v>545</v>
      </c>
      <c r="C19" s="381"/>
      <c r="D19" s="381"/>
      <c r="E19" s="377"/>
      <c r="F19" s="160" t="s">
        <v>2</v>
      </c>
      <c r="G19" s="160" t="s">
        <v>2</v>
      </c>
    </row>
    <row r="20" spans="2:7" x14ac:dyDescent="0.25">
      <c r="B20" s="482" t="s">
        <v>2</v>
      </c>
      <c r="C20" s="377"/>
      <c r="D20" s="160" t="s">
        <v>2</v>
      </c>
      <c r="E20" s="160" t="s">
        <v>2</v>
      </c>
      <c r="F20" s="160" t="s">
        <v>2</v>
      </c>
      <c r="G20" s="160" t="s">
        <v>2</v>
      </c>
    </row>
    <row r="21" spans="2:7" ht="24" x14ac:dyDescent="0.25">
      <c r="B21" s="481" t="s">
        <v>533</v>
      </c>
      <c r="C21" s="404"/>
      <c r="D21" s="152" t="s">
        <v>155</v>
      </c>
      <c r="E21" s="152" t="s">
        <v>111</v>
      </c>
      <c r="F21" s="152" t="s">
        <v>534</v>
      </c>
      <c r="G21" s="152" t="s">
        <v>535</v>
      </c>
    </row>
    <row r="22" spans="2:7" x14ac:dyDescent="0.25">
      <c r="B22" s="376" t="s">
        <v>536</v>
      </c>
      <c r="C22" s="377"/>
      <c r="D22" s="148" t="s">
        <v>546</v>
      </c>
      <c r="E22" s="50">
        <v>0.94928801061527601</v>
      </c>
      <c r="F22" s="51">
        <v>6664744849.8800001</v>
      </c>
      <c r="G22" s="50">
        <v>0.94992353007565611</v>
      </c>
    </row>
    <row r="23" spans="2:7" x14ac:dyDescent="0.25">
      <c r="B23" s="392" t="s">
        <v>538</v>
      </c>
      <c r="C23" s="377"/>
      <c r="D23" s="153" t="s">
        <v>547</v>
      </c>
      <c r="E23" s="154">
        <v>5.0711989384723599E-2</v>
      </c>
      <c r="F23" s="155">
        <v>351340802.13999999</v>
      </c>
      <c r="G23" s="154">
        <v>5.0076469924343857E-2</v>
      </c>
    </row>
    <row r="24" spans="2:7" x14ac:dyDescent="0.25">
      <c r="B24" s="483" t="s">
        <v>116</v>
      </c>
      <c r="C24" s="404"/>
      <c r="D24" s="157" t="s">
        <v>548</v>
      </c>
      <c r="E24" s="158">
        <v>1</v>
      </c>
      <c r="F24" s="159">
        <v>7016085652.0200005</v>
      </c>
      <c r="G24" s="158">
        <v>1</v>
      </c>
    </row>
    <row r="25" spans="2:7" x14ac:dyDescent="0.25">
      <c r="B25" s="482" t="s">
        <v>2</v>
      </c>
      <c r="C25" s="377"/>
      <c r="D25" s="160" t="s">
        <v>2</v>
      </c>
      <c r="E25" s="160" t="s">
        <v>2</v>
      </c>
      <c r="F25" s="160" t="s">
        <v>2</v>
      </c>
      <c r="G25" s="160" t="s">
        <v>2</v>
      </c>
    </row>
    <row r="26" spans="2:7" ht="36" x14ac:dyDescent="0.25">
      <c r="B26" s="481" t="s">
        <v>541</v>
      </c>
      <c r="C26" s="404"/>
      <c r="D26" s="152" t="s">
        <v>534</v>
      </c>
      <c r="E26" s="152" t="s">
        <v>542</v>
      </c>
      <c r="F26" s="66" t="s">
        <v>2</v>
      </c>
      <c r="G26" s="66" t="s">
        <v>2</v>
      </c>
    </row>
    <row r="27" spans="2:7" x14ac:dyDescent="0.25">
      <c r="B27" s="391" t="s">
        <v>543</v>
      </c>
      <c r="C27" s="377"/>
      <c r="D27" s="51">
        <v>333237242.49400002</v>
      </c>
      <c r="E27" s="50">
        <v>0.05</v>
      </c>
      <c r="F27" s="66" t="s">
        <v>2</v>
      </c>
      <c r="G27" s="66" t="s">
        <v>2</v>
      </c>
    </row>
    <row r="28" spans="2:7" x14ac:dyDescent="0.25">
      <c r="B28" s="392" t="s">
        <v>544</v>
      </c>
      <c r="C28" s="377"/>
      <c r="D28" s="155">
        <v>351340802.13999999</v>
      </c>
      <c r="E28" s="154">
        <v>5.2716316986437368E-2</v>
      </c>
      <c r="F28" s="66" t="s">
        <v>2</v>
      </c>
      <c r="G28" s="66" t="s">
        <v>2</v>
      </c>
    </row>
    <row r="29" spans="2:7" x14ac:dyDescent="0.25">
      <c r="B29" s="482" t="s">
        <v>2</v>
      </c>
      <c r="C29" s="377"/>
      <c r="D29" s="160" t="s">
        <v>2</v>
      </c>
      <c r="E29" s="160" t="s">
        <v>2</v>
      </c>
      <c r="F29" s="160" t="s">
        <v>2</v>
      </c>
      <c r="G29" s="160" t="s">
        <v>2</v>
      </c>
    </row>
    <row r="30" spans="2:7" ht="39.6" customHeight="1" x14ac:dyDescent="0.25">
      <c r="B30" s="392" t="s">
        <v>549</v>
      </c>
      <c r="C30" s="381"/>
      <c r="D30" s="381"/>
      <c r="E30" s="381"/>
      <c r="F30" s="381"/>
      <c r="G30" s="377"/>
    </row>
    <row r="31" spans="2:7" ht="29.25" customHeight="1" x14ac:dyDescent="0.25">
      <c r="B31" s="392" t="s">
        <v>550</v>
      </c>
      <c r="C31" s="381"/>
      <c r="D31" s="381"/>
      <c r="E31" s="381"/>
      <c r="F31" s="381"/>
      <c r="G31" s="377"/>
    </row>
    <row r="32" spans="2:7" ht="30.75" customHeight="1" x14ac:dyDescent="0.25">
      <c r="B32" s="392" t="s">
        <v>551</v>
      </c>
      <c r="C32" s="381"/>
      <c r="D32" s="381"/>
      <c r="E32" s="381"/>
      <c r="F32" s="381"/>
      <c r="G32" s="377"/>
    </row>
    <row r="33" ht="0" hidden="1" customHeight="1" x14ac:dyDescent="0.25"/>
  </sheetData>
  <sheetProtection sheet="1" objects="1" scenarios="1"/>
  <mergeCells count="32">
    <mergeCell ref="A1:B3"/>
    <mergeCell ref="C1:G1"/>
    <mergeCell ref="C2:G2"/>
    <mergeCell ref="C3:G3"/>
    <mergeCell ref="B5:C5"/>
    <mergeCell ref="B6:G6"/>
    <mergeCell ref="B7:C7"/>
    <mergeCell ref="B8:F8"/>
    <mergeCell ref="B9:C9"/>
    <mergeCell ref="B10:C10"/>
    <mergeCell ref="B11:C11"/>
    <mergeCell ref="B12:C12"/>
    <mergeCell ref="B13:C13"/>
    <mergeCell ref="B14:C14"/>
    <mergeCell ref="B15:C15"/>
    <mergeCell ref="B16:C16"/>
    <mergeCell ref="B17:C17"/>
    <mergeCell ref="B18:C18"/>
    <mergeCell ref="B19:E19"/>
    <mergeCell ref="B20:C20"/>
    <mergeCell ref="B21:C21"/>
    <mergeCell ref="B22:C22"/>
    <mergeCell ref="B23:C23"/>
    <mergeCell ref="B24:C24"/>
    <mergeCell ref="B25:C25"/>
    <mergeCell ref="B31:G31"/>
    <mergeCell ref="B32:G32"/>
    <mergeCell ref="B26:C26"/>
    <mergeCell ref="B27:C27"/>
    <mergeCell ref="B28:C28"/>
    <mergeCell ref="B29:C29"/>
    <mergeCell ref="B30:G30"/>
  </mergeCells>
  <pageMargins left="0.25" right="0.25" top="0.25" bottom="0.25" header="0.25" footer="0.25"/>
  <pageSetup scale="88" orientation="portrait" cellComments="atEnd"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59"/>
  <sheetViews>
    <sheetView showGridLines="0" workbookViewId="0">
      <selection activeCell="F17" sqref="F17"/>
    </sheetView>
  </sheetViews>
  <sheetFormatPr baseColWidth="10" defaultColWidth="9.140625" defaultRowHeight="15" x14ac:dyDescent="0.25"/>
  <cols>
    <col min="1" max="1" width="1.28515625" customWidth="1"/>
    <col min="2" max="2" width="13.85546875" customWidth="1"/>
    <col min="3" max="3" width="18.42578125" customWidth="1"/>
    <col min="4" max="4" width="0.140625" customWidth="1"/>
    <col min="5" max="7" width="18.5703125" customWidth="1"/>
  </cols>
  <sheetData>
    <row r="1" spans="1:7" ht="18" customHeight="1" x14ac:dyDescent="0.25">
      <c r="A1" s="336"/>
      <c r="B1" s="336"/>
      <c r="C1" s="336"/>
      <c r="D1" s="342" t="s">
        <v>0</v>
      </c>
      <c r="E1" s="336"/>
      <c r="F1" s="336"/>
      <c r="G1" s="336"/>
    </row>
    <row r="2" spans="1:7" ht="18" customHeight="1" x14ac:dyDescent="0.25">
      <c r="A2" s="336"/>
      <c r="B2" s="336"/>
      <c r="C2" s="336"/>
      <c r="D2" s="342" t="s">
        <v>1</v>
      </c>
      <c r="E2" s="336"/>
      <c r="F2" s="336"/>
      <c r="G2" s="336"/>
    </row>
    <row r="3" spans="1:7" ht="18" customHeight="1" x14ac:dyDescent="0.25">
      <c r="A3" s="336"/>
      <c r="B3" s="336"/>
      <c r="C3" s="336"/>
      <c r="D3" s="342" t="s">
        <v>2</v>
      </c>
      <c r="E3" s="336"/>
      <c r="F3" s="336"/>
      <c r="G3" s="336"/>
    </row>
    <row r="4" spans="1:7" x14ac:dyDescent="0.25">
      <c r="A4" s="6" t="s">
        <v>2</v>
      </c>
      <c r="B4" s="6" t="s">
        <v>2</v>
      </c>
      <c r="C4" s="337" t="s">
        <v>2</v>
      </c>
      <c r="D4" s="336"/>
      <c r="E4" s="6" t="s">
        <v>2</v>
      </c>
    </row>
    <row r="5" spans="1:7" ht="15.75" x14ac:dyDescent="0.25">
      <c r="A5" s="3" t="s">
        <v>2</v>
      </c>
      <c r="B5" s="343" t="s">
        <v>45</v>
      </c>
      <c r="C5" s="336"/>
      <c r="D5" s="336"/>
      <c r="E5" s="336"/>
    </row>
    <row r="6" spans="1:7" x14ac:dyDescent="0.25">
      <c r="A6" s="161" t="s">
        <v>2</v>
      </c>
      <c r="B6" s="490" t="s">
        <v>552</v>
      </c>
      <c r="C6" s="336"/>
      <c r="D6" s="336"/>
      <c r="E6" s="336"/>
    </row>
    <row r="7" spans="1:7" x14ac:dyDescent="0.25">
      <c r="A7" s="16" t="s">
        <v>2</v>
      </c>
      <c r="B7" s="162" t="s">
        <v>2</v>
      </c>
      <c r="C7" s="470" t="s">
        <v>287</v>
      </c>
      <c r="D7" s="381"/>
      <c r="E7" s="377"/>
      <c r="F7" s="470" t="s">
        <v>305</v>
      </c>
      <c r="G7" s="377"/>
    </row>
    <row r="8" spans="1:7" x14ac:dyDescent="0.25">
      <c r="A8" s="16" t="s">
        <v>2</v>
      </c>
      <c r="B8" s="163" t="s">
        <v>89</v>
      </c>
      <c r="C8" s="380" t="s">
        <v>553</v>
      </c>
      <c r="D8" s="377"/>
      <c r="E8" s="37" t="s">
        <v>554</v>
      </c>
      <c r="F8" s="37" t="s">
        <v>553</v>
      </c>
      <c r="G8" s="37" t="s">
        <v>554</v>
      </c>
    </row>
    <row r="9" spans="1:7" x14ac:dyDescent="0.25">
      <c r="B9" s="65" t="s">
        <v>555</v>
      </c>
      <c r="C9" s="489">
        <v>4624900000</v>
      </c>
      <c r="D9" s="377"/>
      <c r="E9" s="130">
        <v>0</v>
      </c>
      <c r="F9" s="130">
        <v>632300000</v>
      </c>
      <c r="G9" s="130">
        <v>0</v>
      </c>
    </row>
    <row r="10" spans="1:7" x14ac:dyDescent="0.25">
      <c r="B10" s="67" t="s">
        <v>556</v>
      </c>
      <c r="C10" s="488">
        <v>4607801437.0699997</v>
      </c>
      <c r="D10" s="377"/>
      <c r="E10" s="164">
        <v>0</v>
      </c>
      <c r="F10" s="164">
        <v>632300000</v>
      </c>
      <c r="G10" s="164">
        <v>0</v>
      </c>
    </row>
    <row r="11" spans="1:7" x14ac:dyDescent="0.25">
      <c r="B11" s="65" t="s">
        <v>557</v>
      </c>
      <c r="C11" s="489">
        <v>4593686278.75</v>
      </c>
      <c r="D11" s="377"/>
      <c r="E11" s="130">
        <v>0</v>
      </c>
      <c r="F11" s="130">
        <v>632300000</v>
      </c>
      <c r="G11" s="130">
        <v>0</v>
      </c>
    </row>
    <row r="12" spans="1:7" x14ac:dyDescent="0.25">
      <c r="B12" s="67" t="s">
        <v>558</v>
      </c>
      <c r="C12" s="488">
        <v>4578842941.4300003</v>
      </c>
      <c r="D12" s="377"/>
      <c r="E12" s="164">
        <v>0</v>
      </c>
      <c r="F12" s="164">
        <v>632300000</v>
      </c>
      <c r="G12" s="164">
        <v>0</v>
      </c>
    </row>
    <row r="13" spans="1:7" x14ac:dyDescent="0.25">
      <c r="B13" s="65" t="s">
        <v>559</v>
      </c>
      <c r="C13" s="489">
        <v>4564785586.4200001</v>
      </c>
      <c r="D13" s="377"/>
      <c r="E13" s="130">
        <v>0</v>
      </c>
      <c r="F13" s="130">
        <v>632300000</v>
      </c>
      <c r="G13" s="130">
        <v>0</v>
      </c>
    </row>
    <row r="14" spans="1:7" x14ac:dyDescent="0.25">
      <c r="B14" s="67" t="s">
        <v>560</v>
      </c>
      <c r="C14" s="488">
        <v>4544991753.3800001</v>
      </c>
      <c r="D14" s="377"/>
      <c r="E14" s="164">
        <v>0</v>
      </c>
      <c r="F14" s="164">
        <v>632300000</v>
      </c>
      <c r="G14" s="164">
        <v>0</v>
      </c>
    </row>
    <row r="15" spans="1:7" x14ac:dyDescent="0.25">
      <c r="B15" s="65" t="s">
        <v>561</v>
      </c>
      <c r="C15" s="489">
        <v>4529571839.5600004</v>
      </c>
      <c r="D15" s="377"/>
      <c r="E15" s="130">
        <v>0</v>
      </c>
      <c r="F15" s="130">
        <v>632300000</v>
      </c>
      <c r="G15" s="130">
        <v>0</v>
      </c>
    </row>
    <row r="16" spans="1:7" x14ac:dyDescent="0.25">
      <c r="B16" s="67" t="s">
        <v>562</v>
      </c>
      <c r="C16" s="488">
        <v>4515394758.1099997</v>
      </c>
      <c r="D16" s="377"/>
      <c r="E16" s="164">
        <v>0</v>
      </c>
      <c r="F16" s="164">
        <v>632300000</v>
      </c>
      <c r="G16" s="164">
        <v>0</v>
      </c>
    </row>
    <row r="17" spans="2:7" x14ac:dyDescent="0.25">
      <c r="B17" s="65" t="s">
        <v>563</v>
      </c>
      <c r="C17" s="376"/>
      <c r="D17" s="377"/>
      <c r="E17" s="130">
        <v>4503504281.3999996</v>
      </c>
      <c r="F17" s="29"/>
      <c r="G17" s="130">
        <v>632300000</v>
      </c>
    </row>
    <row r="18" spans="2:7" x14ac:dyDescent="0.25">
      <c r="B18" s="67" t="s">
        <v>564</v>
      </c>
      <c r="C18" s="487"/>
      <c r="D18" s="377"/>
      <c r="E18" s="164">
        <v>4491759508.3800001</v>
      </c>
      <c r="F18" s="165"/>
      <c r="G18" s="164">
        <v>632300000</v>
      </c>
    </row>
    <row r="19" spans="2:7" x14ac:dyDescent="0.25">
      <c r="B19" s="65" t="s">
        <v>565</v>
      </c>
      <c r="C19" s="376"/>
      <c r="D19" s="377"/>
      <c r="E19" s="130">
        <v>4480128694.4899998</v>
      </c>
      <c r="F19" s="29"/>
      <c r="G19" s="130">
        <v>632300000</v>
      </c>
    </row>
    <row r="20" spans="2:7" x14ac:dyDescent="0.25">
      <c r="B20" s="67" t="s">
        <v>566</v>
      </c>
      <c r="C20" s="487"/>
      <c r="D20" s="377"/>
      <c r="E20" s="164">
        <v>4468161831.4300003</v>
      </c>
      <c r="F20" s="165"/>
      <c r="G20" s="164">
        <v>632300000</v>
      </c>
    </row>
    <row r="21" spans="2:7" x14ac:dyDescent="0.25">
      <c r="B21" s="65" t="s">
        <v>567</v>
      </c>
      <c r="C21" s="376"/>
      <c r="D21" s="377"/>
      <c r="E21" s="130">
        <v>4455819815.0299997</v>
      </c>
      <c r="F21" s="29"/>
      <c r="G21" s="130">
        <v>632300000</v>
      </c>
    </row>
    <row r="22" spans="2:7" x14ac:dyDescent="0.25">
      <c r="B22" s="67" t="s">
        <v>568</v>
      </c>
      <c r="C22" s="487"/>
      <c r="D22" s="377"/>
      <c r="E22" s="164">
        <v>4207513289.5999999</v>
      </c>
      <c r="F22" s="165"/>
      <c r="G22" s="164">
        <v>632300000</v>
      </c>
    </row>
    <row r="23" spans="2:7" x14ac:dyDescent="0.25">
      <c r="B23" s="65" t="s">
        <v>569</v>
      </c>
      <c r="C23" s="376"/>
      <c r="D23" s="377"/>
      <c r="E23" s="130">
        <v>3970235252.46</v>
      </c>
      <c r="F23" s="29"/>
      <c r="G23" s="130">
        <v>632300000</v>
      </c>
    </row>
    <row r="24" spans="2:7" x14ac:dyDescent="0.25">
      <c r="B24" s="67" t="s">
        <v>570</v>
      </c>
      <c r="C24" s="487"/>
      <c r="D24" s="377"/>
      <c r="E24" s="164">
        <v>3798458133.46</v>
      </c>
      <c r="F24" s="165"/>
      <c r="G24" s="164">
        <v>576275866.41999996</v>
      </c>
    </row>
    <row r="25" spans="2:7" x14ac:dyDescent="0.25">
      <c r="B25" s="65" t="s">
        <v>571</v>
      </c>
      <c r="C25" s="376"/>
      <c r="D25" s="377"/>
      <c r="E25" s="130">
        <v>3652192218.5700002</v>
      </c>
      <c r="F25" s="29"/>
      <c r="G25" s="130">
        <v>526442121.63</v>
      </c>
    </row>
    <row r="26" spans="2:7" x14ac:dyDescent="0.25">
      <c r="B26" s="67" t="s">
        <v>572</v>
      </c>
      <c r="C26" s="487"/>
      <c r="D26" s="377"/>
      <c r="E26" s="164">
        <v>3502762436.4899998</v>
      </c>
      <c r="F26" s="165"/>
      <c r="G26" s="164">
        <v>504902693.55000001</v>
      </c>
    </row>
    <row r="27" spans="2:7" x14ac:dyDescent="0.25">
      <c r="B27" s="65" t="s">
        <v>573</v>
      </c>
      <c r="C27" s="376"/>
      <c r="D27" s="377"/>
      <c r="E27" s="130">
        <v>3354101586.7800002</v>
      </c>
      <c r="F27" s="29"/>
      <c r="G27" s="130">
        <v>483474102.58999997</v>
      </c>
    </row>
    <row r="28" spans="2:7" x14ac:dyDescent="0.25">
      <c r="B28" s="67" t="s">
        <v>574</v>
      </c>
      <c r="C28" s="487"/>
      <c r="D28" s="377"/>
      <c r="E28" s="164">
        <v>3231885580.0500002</v>
      </c>
      <c r="F28" s="165"/>
      <c r="G28" s="164">
        <v>465857380.89999998</v>
      </c>
    </row>
    <row r="29" spans="2:7" x14ac:dyDescent="0.25">
      <c r="B29" s="65" t="s">
        <v>575</v>
      </c>
      <c r="C29" s="376"/>
      <c r="D29" s="377"/>
      <c r="E29" s="130">
        <v>3109414439.79</v>
      </c>
      <c r="F29" s="29"/>
      <c r="G29" s="130">
        <v>448203883.20999998</v>
      </c>
    </row>
    <row r="30" spans="2:7" x14ac:dyDescent="0.25">
      <c r="B30" s="67" t="s">
        <v>576</v>
      </c>
      <c r="C30" s="487"/>
      <c r="D30" s="377"/>
      <c r="E30" s="164">
        <v>2972003902.8200002</v>
      </c>
      <c r="F30" s="165"/>
      <c r="G30" s="164">
        <v>428396958.97000003</v>
      </c>
    </row>
    <row r="31" spans="2:7" x14ac:dyDescent="0.25">
      <c r="B31" s="65" t="s">
        <v>577</v>
      </c>
      <c r="C31" s="376"/>
      <c r="D31" s="377"/>
      <c r="E31" s="130">
        <v>2831202427.4699998</v>
      </c>
      <c r="F31" s="29"/>
      <c r="G31" s="130">
        <v>408101250.80000001</v>
      </c>
    </row>
    <row r="32" spans="2:7" x14ac:dyDescent="0.25">
      <c r="B32" s="67" t="s">
        <v>578</v>
      </c>
      <c r="C32" s="487"/>
      <c r="D32" s="377"/>
      <c r="E32" s="164">
        <v>2696496759.6399999</v>
      </c>
      <c r="F32" s="165"/>
      <c r="G32" s="164">
        <v>388684217.60000002</v>
      </c>
    </row>
    <row r="33" spans="2:7" x14ac:dyDescent="0.25">
      <c r="B33" s="65" t="s">
        <v>579</v>
      </c>
      <c r="C33" s="376"/>
      <c r="D33" s="377"/>
      <c r="E33" s="130">
        <v>2544488226.9699998</v>
      </c>
      <c r="F33" s="29"/>
      <c r="G33" s="130">
        <v>366773077.75999999</v>
      </c>
    </row>
    <row r="34" spans="2:7" x14ac:dyDescent="0.25">
      <c r="B34" s="67" t="s">
        <v>580</v>
      </c>
      <c r="C34" s="487"/>
      <c r="D34" s="377"/>
      <c r="E34" s="164">
        <v>2418505297.1900001</v>
      </c>
      <c r="F34" s="165"/>
      <c r="G34" s="164">
        <v>348613376.19</v>
      </c>
    </row>
    <row r="35" spans="2:7" x14ac:dyDescent="0.25">
      <c r="B35" s="65" t="s">
        <v>581</v>
      </c>
      <c r="C35" s="376"/>
      <c r="D35" s="377"/>
      <c r="E35" s="130">
        <v>2303726475.3699999</v>
      </c>
      <c r="F35" s="29"/>
      <c r="G35" s="130">
        <v>332068681.08999997</v>
      </c>
    </row>
    <row r="36" spans="2:7" x14ac:dyDescent="0.25">
      <c r="B36" s="67" t="s">
        <v>582</v>
      </c>
      <c r="C36" s="487"/>
      <c r="D36" s="377"/>
      <c r="E36" s="164">
        <v>2198357613.6900001</v>
      </c>
      <c r="F36" s="165"/>
      <c r="G36" s="164">
        <v>316880376.73000002</v>
      </c>
    </row>
    <row r="37" spans="2:7" x14ac:dyDescent="0.25">
      <c r="B37" s="65" t="s">
        <v>583</v>
      </c>
      <c r="C37" s="376"/>
      <c r="D37" s="377"/>
      <c r="E37" s="130">
        <v>2098955545.54</v>
      </c>
      <c r="F37" s="29"/>
      <c r="G37" s="130">
        <v>302552150.70999998</v>
      </c>
    </row>
    <row r="38" spans="2:7" x14ac:dyDescent="0.25">
      <c r="B38" s="67" t="s">
        <v>584</v>
      </c>
      <c r="C38" s="487"/>
      <c r="D38" s="377"/>
      <c r="E38" s="164">
        <v>1994195691.1800001</v>
      </c>
      <c r="F38" s="165"/>
      <c r="G38" s="164">
        <v>287451631.13999999</v>
      </c>
    </row>
    <row r="39" spans="2:7" x14ac:dyDescent="0.25">
      <c r="B39" s="65" t="s">
        <v>585</v>
      </c>
      <c r="C39" s="376"/>
      <c r="D39" s="377"/>
      <c r="E39" s="130">
        <v>1873903864.3399999</v>
      </c>
      <c r="F39" s="29"/>
      <c r="G39" s="130">
        <v>270112268.75999999</v>
      </c>
    </row>
    <row r="40" spans="2:7" x14ac:dyDescent="0.25">
      <c r="B40" s="67" t="s">
        <v>586</v>
      </c>
      <c r="C40" s="487"/>
      <c r="D40" s="377"/>
      <c r="E40" s="164">
        <v>1770493713.5599999</v>
      </c>
      <c r="F40" s="165"/>
      <c r="G40" s="164">
        <v>255206301.05000001</v>
      </c>
    </row>
    <row r="41" spans="2:7" x14ac:dyDescent="0.25">
      <c r="B41" s="65" t="s">
        <v>587</v>
      </c>
      <c r="C41" s="376"/>
      <c r="D41" s="377"/>
      <c r="E41" s="130">
        <v>1665107099.5799999</v>
      </c>
      <c r="F41" s="29"/>
      <c r="G41" s="130">
        <v>240015437.78</v>
      </c>
    </row>
    <row r="42" spans="2:7" x14ac:dyDescent="0.25">
      <c r="B42" s="67" t="s">
        <v>588</v>
      </c>
      <c r="C42" s="487"/>
      <c r="D42" s="377"/>
      <c r="E42" s="164">
        <v>1558501918.6300001</v>
      </c>
      <c r="F42" s="165"/>
      <c r="G42" s="164">
        <v>224648925.19</v>
      </c>
    </row>
    <row r="43" spans="2:7" x14ac:dyDescent="0.25">
      <c r="B43" s="65" t="s">
        <v>589</v>
      </c>
      <c r="C43" s="376"/>
      <c r="D43" s="377"/>
      <c r="E43" s="130">
        <v>1462445145.27</v>
      </c>
      <c r="F43" s="29"/>
      <c r="G43" s="130">
        <v>210802903.83000001</v>
      </c>
    </row>
    <row r="44" spans="2:7" x14ac:dyDescent="0.25">
      <c r="B44" s="67" t="s">
        <v>590</v>
      </c>
      <c r="C44" s="487"/>
      <c r="D44" s="377"/>
      <c r="E44" s="164">
        <v>1369529320.1800001</v>
      </c>
      <c r="F44" s="165"/>
      <c r="G44" s="164">
        <v>197409631.75</v>
      </c>
    </row>
    <row r="45" spans="2:7" x14ac:dyDescent="0.25">
      <c r="B45" s="65" t="s">
        <v>591</v>
      </c>
      <c r="C45" s="376"/>
      <c r="D45" s="377"/>
      <c r="E45" s="130">
        <v>1269608217.6400001</v>
      </c>
      <c r="F45" s="29"/>
      <c r="G45" s="130">
        <v>183006589.91</v>
      </c>
    </row>
    <row r="46" spans="2:7" x14ac:dyDescent="0.25">
      <c r="B46" s="67" t="s">
        <v>592</v>
      </c>
      <c r="C46" s="487"/>
      <c r="D46" s="377"/>
      <c r="E46" s="164">
        <v>1186542957.3900001</v>
      </c>
      <c r="F46" s="165"/>
      <c r="G46" s="164">
        <v>171033219.09999999</v>
      </c>
    </row>
    <row r="47" spans="2:7" x14ac:dyDescent="0.25">
      <c r="B47" s="65" t="s">
        <v>593</v>
      </c>
      <c r="C47" s="376"/>
      <c r="D47" s="377"/>
      <c r="E47" s="130">
        <v>1107294759.1199999</v>
      </c>
      <c r="F47" s="29"/>
      <c r="G47" s="130">
        <v>159610055.34999999</v>
      </c>
    </row>
    <row r="48" spans="2:7" x14ac:dyDescent="0.25">
      <c r="B48" s="67" t="s">
        <v>594</v>
      </c>
      <c r="C48" s="487"/>
      <c r="D48" s="377"/>
      <c r="E48" s="164">
        <v>1035921962.23</v>
      </c>
      <c r="F48" s="165"/>
      <c r="G48" s="164">
        <v>149322084.63999999</v>
      </c>
    </row>
    <row r="49" spans="2:7" x14ac:dyDescent="0.25">
      <c r="B49" s="65" t="s">
        <v>595</v>
      </c>
      <c r="C49" s="376"/>
      <c r="D49" s="377"/>
      <c r="E49" s="130">
        <v>965030177.42999995</v>
      </c>
      <c r="F49" s="29"/>
      <c r="G49" s="130">
        <v>139103449</v>
      </c>
    </row>
    <row r="50" spans="2:7" x14ac:dyDescent="0.25">
      <c r="B50" s="67" t="s">
        <v>596</v>
      </c>
      <c r="C50" s="487"/>
      <c r="D50" s="377"/>
      <c r="E50" s="164">
        <v>891237368.73000002</v>
      </c>
      <c r="F50" s="165"/>
      <c r="G50" s="164">
        <v>128466647.72</v>
      </c>
    </row>
    <row r="51" spans="2:7" x14ac:dyDescent="0.25">
      <c r="B51" s="65" t="s">
        <v>597</v>
      </c>
      <c r="C51" s="376"/>
      <c r="D51" s="377"/>
      <c r="E51" s="130">
        <v>807046417.63</v>
      </c>
      <c r="F51" s="29"/>
      <c r="G51" s="130">
        <v>116331015.15000001</v>
      </c>
    </row>
    <row r="52" spans="2:7" x14ac:dyDescent="0.25">
      <c r="B52" s="67" t="s">
        <v>598</v>
      </c>
      <c r="C52" s="487"/>
      <c r="D52" s="377"/>
      <c r="E52" s="164">
        <v>732468706.13</v>
      </c>
      <c r="F52" s="165"/>
      <c r="G52" s="164">
        <v>105581074.77</v>
      </c>
    </row>
    <row r="53" spans="2:7" x14ac:dyDescent="0.25">
      <c r="B53" s="65" t="s">
        <v>599</v>
      </c>
      <c r="C53" s="376"/>
      <c r="D53" s="377"/>
      <c r="E53" s="130">
        <v>661330964.66999996</v>
      </c>
      <c r="F53" s="29"/>
      <c r="G53" s="130">
        <v>95326985.909999996</v>
      </c>
    </row>
    <row r="54" spans="2:7" x14ac:dyDescent="0.25">
      <c r="B54" s="67" t="s">
        <v>600</v>
      </c>
      <c r="C54" s="487"/>
      <c r="D54" s="377"/>
      <c r="E54" s="164">
        <v>594028614.12</v>
      </c>
      <c r="F54" s="165"/>
      <c r="G54" s="164">
        <v>85625746.180000007</v>
      </c>
    </row>
    <row r="55" spans="2:7" x14ac:dyDescent="0.25">
      <c r="B55" s="65" t="s">
        <v>601</v>
      </c>
      <c r="C55" s="376"/>
      <c r="D55" s="377"/>
      <c r="E55" s="130">
        <v>531753745.70999998</v>
      </c>
      <c r="F55" s="29"/>
      <c r="G55" s="130">
        <v>76649188.590000004</v>
      </c>
    </row>
    <row r="56" spans="2:7" x14ac:dyDescent="0.25">
      <c r="B56" s="67" t="s">
        <v>602</v>
      </c>
      <c r="C56" s="487"/>
      <c r="D56" s="377"/>
      <c r="E56" s="164">
        <v>476921507.11000001</v>
      </c>
      <c r="F56" s="165"/>
      <c r="G56" s="164">
        <v>68745442.459999993</v>
      </c>
    </row>
    <row r="57" spans="2:7" x14ac:dyDescent="0.25">
      <c r="B57" s="65" t="s">
        <v>603</v>
      </c>
      <c r="C57" s="376"/>
      <c r="D57" s="377"/>
      <c r="E57" s="130">
        <v>421341292.50999999</v>
      </c>
      <c r="F57" s="29"/>
      <c r="G57" s="130">
        <v>60733880.020000003</v>
      </c>
    </row>
    <row r="58" spans="2:7" x14ac:dyDescent="0.25">
      <c r="B58" s="67" t="s">
        <v>604</v>
      </c>
      <c r="C58" s="487"/>
      <c r="D58" s="377"/>
      <c r="E58" s="164">
        <v>0</v>
      </c>
      <c r="F58" s="165"/>
      <c r="G58" s="164">
        <v>0</v>
      </c>
    </row>
    <row r="59" spans="2:7" ht="0" hidden="1" customHeight="1" x14ac:dyDescent="0.25"/>
  </sheetData>
  <sheetProtection sheet="1" objects="1" scenarios="1"/>
  <mergeCells count="60">
    <mergeCell ref="A1:C3"/>
    <mergeCell ref="D1:G1"/>
    <mergeCell ref="D2:G2"/>
    <mergeCell ref="D3:G3"/>
    <mergeCell ref="C4:D4"/>
    <mergeCell ref="B5:E5"/>
    <mergeCell ref="B6:E6"/>
    <mergeCell ref="C7:E7"/>
    <mergeCell ref="F7:G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s>
  <pageMargins left="0.25" right="0.25" top="0.25" bottom="0.25" header="0.25" footer="0.25"/>
  <pageSetup scale="88" orientation="portrait" cellComments="atEnd"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11"/>
  <sheetViews>
    <sheetView showGridLines="0" workbookViewId="0">
      <selection activeCell="F17" sqref="F17"/>
    </sheetView>
  </sheetViews>
  <sheetFormatPr baseColWidth="10" defaultColWidth="9.140625" defaultRowHeight="15" x14ac:dyDescent="0.25"/>
  <cols>
    <col min="1" max="1" width="1.28515625" customWidth="1"/>
    <col min="2" max="2" width="0.140625" customWidth="1"/>
    <col min="3" max="3" width="16.42578125" customWidth="1"/>
    <col min="4" max="4" width="15.7109375" customWidth="1"/>
    <col min="5" max="5" width="4.85546875" customWidth="1"/>
    <col min="6" max="7" width="20.5703125" customWidth="1"/>
    <col min="8" max="8" width="80.140625" customWidth="1"/>
    <col min="9" max="9" width="0.140625" customWidth="1"/>
    <col min="10" max="10" width="0.28515625" customWidth="1"/>
  </cols>
  <sheetData>
    <row r="1" spans="1:10" ht="18" customHeight="1" x14ac:dyDescent="0.25">
      <c r="A1" s="336"/>
      <c r="B1" s="336"/>
      <c r="C1" s="336"/>
      <c r="D1" s="336"/>
      <c r="E1" s="342" t="s">
        <v>0</v>
      </c>
      <c r="F1" s="336"/>
      <c r="G1" s="336"/>
      <c r="H1" s="336"/>
      <c r="I1" s="336"/>
      <c r="J1" s="336"/>
    </row>
    <row r="2" spans="1:10" ht="18" customHeight="1" x14ac:dyDescent="0.25">
      <c r="A2" s="336"/>
      <c r="B2" s="336"/>
      <c r="C2" s="336"/>
      <c r="D2" s="336"/>
      <c r="E2" s="342" t="s">
        <v>1</v>
      </c>
      <c r="F2" s="336"/>
      <c r="G2" s="336"/>
      <c r="H2" s="336"/>
      <c r="I2" s="336"/>
      <c r="J2" s="336"/>
    </row>
    <row r="3" spans="1:10" ht="18" customHeight="1" x14ac:dyDescent="0.25">
      <c r="A3" s="336"/>
      <c r="B3" s="336"/>
      <c r="C3" s="336"/>
      <c r="D3" s="336"/>
      <c r="E3" s="342" t="s">
        <v>2</v>
      </c>
      <c r="F3" s="336"/>
      <c r="G3" s="336"/>
      <c r="H3" s="336"/>
      <c r="I3" s="336"/>
      <c r="J3" s="336"/>
    </row>
    <row r="4" spans="1:10" x14ac:dyDescent="0.25">
      <c r="A4" s="26" t="s">
        <v>2</v>
      </c>
      <c r="B4" s="386" t="s">
        <v>2</v>
      </c>
      <c r="C4" s="336"/>
      <c r="D4" s="386" t="s">
        <v>2</v>
      </c>
      <c r="E4" s="336"/>
      <c r="F4" s="26" t="s">
        <v>2</v>
      </c>
      <c r="G4" s="26" t="s">
        <v>2</v>
      </c>
      <c r="H4" s="386" t="s">
        <v>2</v>
      </c>
      <c r="I4" s="336"/>
    </row>
    <row r="5" spans="1:10" ht="15.75" x14ac:dyDescent="0.25">
      <c r="A5" s="3" t="s">
        <v>2</v>
      </c>
      <c r="B5" s="343" t="s">
        <v>47</v>
      </c>
      <c r="C5" s="336"/>
      <c r="D5" s="336"/>
      <c r="E5" s="336"/>
      <c r="F5" s="336"/>
      <c r="G5" s="336"/>
      <c r="H5" s="336"/>
      <c r="I5" s="336"/>
    </row>
    <row r="6" spans="1:10" x14ac:dyDescent="0.25">
      <c r="A6" s="26" t="s">
        <v>2</v>
      </c>
      <c r="B6" s="386" t="s">
        <v>2</v>
      </c>
      <c r="C6" s="336"/>
      <c r="D6" s="386" t="s">
        <v>2</v>
      </c>
      <c r="E6" s="336"/>
      <c r="F6" s="26" t="s">
        <v>2</v>
      </c>
      <c r="G6" s="26" t="s">
        <v>2</v>
      </c>
      <c r="H6" s="386" t="s">
        <v>2</v>
      </c>
      <c r="I6" s="336"/>
    </row>
    <row r="7" spans="1:10" ht="408.95" customHeight="1" x14ac:dyDescent="0.25">
      <c r="C7" s="491"/>
      <c r="D7" s="492"/>
      <c r="E7" s="492"/>
      <c r="F7" s="492"/>
      <c r="G7" s="492"/>
      <c r="H7" s="492"/>
      <c r="I7" s="493"/>
    </row>
    <row r="8" spans="1:10" ht="37.5" customHeight="1" x14ac:dyDescent="0.25">
      <c r="C8" s="494"/>
      <c r="D8" s="495"/>
      <c r="E8" s="495"/>
      <c r="F8" s="495"/>
      <c r="G8" s="495"/>
      <c r="H8" s="495"/>
      <c r="I8" s="496"/>
    </row>
    <row r="9" spans="1:10" ht="31.5" customHeight="1" x14ac:dyDescent="0.25"/>
    <row r="10" spans="1:10" ht="408.95" customHeight="1" x14ac:dyDescent="0.25">
      <c r="B10" s="491"/>
      <c r="C10" s="492"/>
      <c r="D10" s="492"/>
      <c r="E10" s="492"/>
      <c r="F10" s="492"/>
      <c r="G10" s="492"/>
      <c r="H10" s="493"/>
    </row>
    <row r="11" spans="1:10" ht="37.5" customHeight="1" x14ac:dyDescent="0.25">
      <c r="B11" s="494"/>
      <c r="C11" s="495"/>
      <c r="D11" s="495"/>
      <c r="E11" s="495"/>
      <c r="F11" s="495"/>
      <c r="G11" s="495"/>
      <c r="H11" s="496"/>
    </row>
  </sheetData>
  <sheetProtection sheet="1" objects="1" scenarios="1"/>
  <mergeCells count="13">
    <mergeCell ref="A1:D3"/>
    <mergeCell ref="E1:J1"/>
    <mergeCell ref="E2:J2"/>
    <mergeCell ref="E3:J3"/>
    <mergeCell ref="B4:C4"/>
    <mergeCell ref="D4:E4"/>
    <mergeCell ref="H4:I4"/>
    <mergeCell ref="B10:H11"/>
    <mergeCell ref="B5:I5"/>
    <mergeCell ref="B6:C6"/>
    <mergeCell ref="D6:E6"/>
    <mergeCell ref="H6:I6"/>
    <mergeCell ref="C7:I8"/>
  </mergeCells>
  <pageMargins left="0.25" right="0.25" top="0.25" bottom="0.25" header="0.25" footer="0.25"/>
  <pageSetup scale="63" orientation="portrait" cellComments="atEnd"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69"/>
  <sheetViews>
    <sheetView showGridLines="0" workbookViewId="0">
      <selection activeCell="F17" sqref="F17"/>
    </sheetView>
  </sheetViews>
  <sheetFormatPr baseColWidth="10" defaultColWidth="9.140625" defaultRowHeight="15" x14ac:dyDescent="0.25"/>
  <cols>
    <col min="1" max="1" width="1.28515625" customWidth="1"/>
    <col min="2" max="2" width="16.5703125" customWidth="1"/>
    <col min="3" max="3" width="15.7109375" customWidth="1"/>
    <col min="4" max="4" width="4.85546875" customWidth="1"/>
    <col min="5" max="6" width="20.5703125" customWidth="1"/>
    <col min="7" max="7" width="23.28515625" customWidth="1"/>
  </cols>
  <sheetData>
    <row r="1" spans="1:7" ht="18" customHeight="1" x14ac:dyDescent="0.25">
      <c r="A1" s="336"/>
      <c r="B1" s="336"/>
      <c r="C1" s="336"/>
      <c r="D1" s="342" t="s">
        <v>0</v>
      </c>
      <c r="E1" s="336"/>
      <c r="F1" s="336"/>
      <c r="G1" s="336"/>
    </row>
    <row r="2" spans="1:7" ht="18" customHeight="1" x14ac:dyDescent="0.25">
      <c r="A2" s="336"/>
      <c r="B2" s="336"/>
      <c r="C2" s="336"/>
      <c r="D2" s="342" t="s">
        <v>1</v>
      </c>
      <c r="E2" s="336"/>
      <c r="F2" s="336"/>
      <c r="G2" s="336"/>
    </row>
    <row r="3" spans="1:7" ht="18" customHeight="1" x14ac:dyDescent="0.25">
      <c r="A3" s="336"/>
      <c r="B3" s="336"/>
      <c r="C3" s="336"/>
      <c r="D3" s="342" t="s">
        <v>2</v>
      </c>
      <c r="E3" s="336"/>
      <c r="F3" s="336"/>
      <c r="G3" s="336"/>
    </row>
    <row r="4" spans="1:7" x14ac:dyDescent="0.25">
      <c r="A4" s="26" t="s">
        <v>2</v>
      </c>
      <c r="B4" s="26" t="s">
        <v>2</v>
      </c>
      <c r="C4" s="386" t="s">
        <v>2</v>
      </c>
      <c r="D4" s="336"/>
      <c r="E4" s="26" t="s">
        <v>2</v>
      </c>
      <c r="F4" s="26" t="s">
        <v>2</v>
      </c>
      <c r="G4" s="26" t="s">
        <v>2</v>
      </c>
    </row>
    <row r="5" spans="1:7" ht="15.75" x14ac:dyDescent="0.25">
      <c r="A5" s="343" t="s">
        <v>49</v>
      </c>
      <c r="B5" s="336"/>
      <c r="C5" s="336"/>
      <c r="D5" s="336"/>
      <c r="E5" s="336"/>
      <c r="F5" s="3" t="s">
        <v>2</v>
      </c>
      <c r="G5" s="3" t="s">
        <v>2</v>
      </c>
    </row>
    <row r="6" spans="1:7" x14ac:dyDescent="0.25">
      <c r="A6" s="26" t="s">
        <v>2</v>
      </c>
      <c r="B6" s="26" t="s">
        <v>2</v>
      </c>
      <c r="C6" s="386" t="s">
        <v>2</v>
      </c>
      <c r="D6" s="336"/>
      <c r="E6" s="26" t="s">
        <v>2</v>
      </c>
      <c r="F6" s="26" t="s">
        <v>2</v>
      </c>
      <c r="G6" s="26" t="s">
        <v>2</v>
      </c>
    </row>
    <row r="7" spans="1:7" ht="38.25" x14ac:dyDescent="0.25">
      <c r="A7" s="26" t="s">
        <v>2</v>
      </c>
      <c r="B7" s="166" t="s">
        <v>605</v>
      </c>
      <c r="C7" s="500" t="s">
        <v>606</v>
      </c>
      <c r="D7" s="377"/>
      <c r="E7" s="167" t="s">
        <v>607</v>
      </c>
      <c r="F7" s="167" t="s">
        <v>608</v>
      </c>
      <c r="G7" s="167" t="s">
        <v>609</v>
      </c>
    </row>
    <row r="8" spans="1:7" x14ac:dyDescent="0.25">
      <c r="A8" s="26" t="s">
        <v>2</v>
      </c>
      <c r="B8" s="168" t="s">
        <v>610</v>
      </c>
      <c r="C8" s="498">
        <v>118838724.59</v>
      </c>
      <c r="D8" s="377"/>
      <c r="E8" s="169">
        <v>47764880.880000003</v>
      </c>
      <c r="F8" s="169">
        <v>166603605.47</v>
      </c>
      <c r="G8" s="169">
        <v>118876829.90000001</v>
      </c>
    </row>
    <row r="9" spans="1:7" x14ac:dyDescent="0.25">
      <c r="A9" s="26" t="s">
        <v>2</v>
      </c>
      <c r="B9" s="160" t="s">
        <v>611</v>
      </c>
      <c r="C9" s="497">
        <v>118499512.67</v>
      </c>
      <c r="D9" s="377"/>
      <c r="E9" s="170">
        <v>43904434.380000003</v>
      </c>
      <c r="F9" s="170">
        <v>162403947.05000001</v>
      </c>
      <c r="G9" s="170">
        <v>118499512.67</v>
      </c>
    </row>
    <row r="10" spans="1:7" x14ac:dyDescent="0.25">
      <c r="A10" s="26" t="s">
        <v>2</v>
      </c>
      <c r="B10" s="168" t="s">
        <v>612</v>
      </c>
      <c r="C10" s="498">
        <v>117652972.04000001</v>
      </c>
      <c r="D10" s="377"/>
      <c r="E10" s="169">
        <v>43058648.219999999</v>
      </c>
      <c r="F10" s="169">
        <v>160711620.25999999</v>
      </c>
      <c r="G10" s="169">
        <v>117652972.04000001</v>
      </c>
    </row>
    <row r="11" spans="1:7" x14ac:dyDescent="0.25">
      <c r="A11" s="26" t="s">
        <v>2</v>
      </c>
      <c r="B11" s="160" t="s">
        <v>613</v>
      </c>
      <c r="C11" s="497">
        <v>125784548.86</v>
      </c>
      <c r="D11" s="377"/>
      <c r="E11" s="170">
        <v>42248681.079999998</v>
      </c>
      <c r="F11" s="170">
        <v>168033229.94</v>
      </c>
      <c r="G11" s="170">
        <v>125784548.86</v>
      </c>
    </row>
    <row r="12" spans="1:7" x14ac:dyDescent="0.25">
      <c r="A12" s="26" t="s">
        <v>2</v>
      </c>
      <c r="B12" s="168" t="s">
        <v>614</v>
      </c>
      <c r="C12" s="498">
        <v>137029696.31999999</v>
      </c>
      <c r="D12" s="377"/>
      <c r="E12" s="169">
        <v>41384975.189999998</v>
      </c>
      <c r="F12" s="169">
        <v>178414671.50999999</v>
      </c>
      <c r="G12" s="169">
        <v>137029696.31999999</v>
      </c>
    </row>
    <row r="13" spans="1:7" x14ac:dyDescent="0.25">
      <c r="A13" s="26" t="s">
        <v>2</v>
      </c>
      <c r="B13" s="160" t="s">
        <v>615</v>
      </c>
      <c r="C13" s="497">
        <v>131998738.77</v>
      </c>
      <c r="D13" s="377"/>
      <c r="E13" s="170">
        <v>40442333.159999996</v>
      </c>
      <c r="F13" s="170">
        <v>172441071.93000001</v>
      </c>
      <c r="G13" s="170">
        <v>131998738.77</v>
      </c>
    </row>
    <row r="14" spans="1:7" x14ac:dyDescent="0.25">
      <c r="A14" s="26" t="s">
        <v>2</v>
      </c>
      <c r="B14" s="168" t="s">
        <v>616</v>
      </c>
      <c r="C14" s="498">
        <v>128204831.29000001</v>
      </c>
      <c r="D14" s="377"/>
      <c r="E14" s="169">
        <v>39534418.710000001</v>
      </c>
      <c r="F14" s="169">
        <v>167739250</v>
      </c>
      <c r="G14" s="169">
        <v>128204831.29000001</v>
      </c>
    </row>
    <row r="15" spans="1:7" x14ac:dyDescent="0.25">
      <c r="A15" s="26" t="s">
        <v>2</v>
      </c>
      <c r="B15" s="160" t="s">
        <v>617</v>
      </c>
      <c r="C15" s="497">
        <v>124782399.31</v>
      </c>
      <c r="D15" s="377"/>
      <c r="E15" s="170">
        <v>38653562.119999997</v>
      </c>
      <c r="F15" s="170">
        <v>163435961.43000001</v>
      </c>
      <c r="G15" s="170">
        <v>124782399.31</v>
      </c>
    </row>
    <row r="16" spans="1:7" x14ac:dyDescent="0.25">
      <c r="A16" s="26" t="s">
        <v>2</v>
      </c>
      <c r="B16" s="168" t="s">
        <v>618</v>
      </c>
      <c r="C16" s="498">
        <v>123042738.87</v>
      </c>
      <c r="D16" s="377"/>
      <c r="E16" s="169">
        <v>37795168.950000003</v>
      </c>
      <c r="F16" s="169">
        <v>160837907.81999999</v>
      </c>
      <c r="G16" s="169">
        <v>123042738.87</v>
      </c>
    </row>
    <row r="17" spans="1:7" x14ac:dyDescent="0.25">
      <c r="A17" s="26" t="s">
        <v>2</v>
      </c>
      <c r="B17" s="160" t="s">
        <v>619</v>
      </c>
      <c r="C17" s="497">
        <v>136377391.84999999</v>
      </c>
      <c r="D17" s="377"/>
      <c r="E17" s="170">
        <v>36949205.039999999</v>
      </c>
      <c r="F17" s="170">
        <v>173326596.88999999</v>
      </c>
      <c r="G17" s="170">
        <v>136377391.84999999</v>
      </c>
    </row>
    <row r="18" spans="1:7" x14ac:dyDescent="0.25">
      <c r="A18" s="26" t="s">
        <v>2</v>
      </c>
      <c r="B18" s="168" t="s">
        <v>620</v>
      </c>
      <c r="C18" s="498">
        <v>142993859.50999999</v>
      </c>
      <c r="D18" s="377"/>
      <c r="E18" s="169">
        <v>36012602.100000001</v>
      </c>
      <c r="F18" s="169">
        <v>179006461.61000001</v>
      </c>
      <c r="G18" s="169">
        <v>142993859.50999999</v>
      </c>
    </row>
    <row r="19" spans="1:7" x14ac:dyDescent="0.25">
      <c r="A19" s="26" t="s">
        <v>2</v>
      </c>
      <c r="B19" s="160" t="s">
        <v>621</v>
      </c>
      <c r="C19" s="497">
        <v>101390127.67</v>
      </c>
      <c r="D19" s="377"/>
      <c r="E19" s="170">
        <v>35028738.590000004</v>
      </c>
      <c r="F19" s="170">
        <v>136418866.25999999</v>
      </c>
      <c r="G19" s="170">
        <v>101390127.67</v>
      </c>
    </row>
    <row r="20" spans="1:7" x14ac:dyDescent="0.25">
      <c r="A20" s="26" t="s">
        <v>2</v>
      </c>
      <c r="B20" s="168" t="s">
        <v>622</v>
      </c>
      <c r="C20" s="498">
        <v>108481648.31</v>
      </c>
      <c r="D20" s="377"/>
      <c r="E20" s="169">
        <v>34330597.880000003</v>
      </c>
      <c r="F20" s="169">
        <v>142812246.19</v>
      </c>
      <c r="G20" s="169">
        <v>108481648.31</v>
      </c>
    </row>
    <row r="21" spans="1:7" x14ac:dyDescent="0.25">
      <c r="A21" s="26" t="s">
        <v>2</v>
      </c>
      <c r="B21" s="160" t="s">
        <v>623</v>
      </c>
      <c r="C21" s="497">
        <v>144524587.31</v>
      </c>
      <c r="D21" s="377"/>
      <c r="E21" s="170">
        <v>33585623.210000001</v>
      </c>
      <c r="F21" s="170">
        <v>178110210.52000001</v>
      </c>
      <c r="G21" s="170">
        <v>144524587.31</v>
      </c>
    </row>
    <row r="22" spans="1:7" x14ac:dyDescent="0.25">
      <c r="A22" s="26" t="s">
        <v>2</v>
      </c>
      <c r="B22" s="168" t="s">
        <v>624</v>
      </c>
      <c r="C22" s="498">
        <v>159413217.56</v>
      </c>
      <c r="D22" s="377"/>
      <c r="E22" s="169">
        <v>32591778.850000001</v>
      </c>
      <c r="F22" s="169">
        <v>192004996.41</v>
      </c>
      <c r="G22" s="169">
        <v>159413217.56</v>
      </c>
    </row>
    <row r="23" spans="1:7" x14ac:dyDescent="0.25">
      <c r="A23" s="26" t="s">
        <v>2</v>
      </c>
      <c r="B23" s="160" t="s">
        <v>625</v>
      </c>
      <c r="C23" s="497">
        <v>155668141.62</v>
      </c>
      <c r="D23" s="377"/>
      <c r="E23" s="170">
        <v>31495229.789999999</v>
      </c>
      <c r="F23" s="170">
        <v>187163371.41</v>
      </c>
      <c r="G23" s="170">
        <v>155668141.62</v>
      </c>
    </row>
    <row r="24" spans="1:7" x14ac:dyDescent="0.25">
      <c r="A24" s="26" t="s">
        <v>2</v>
      </c>
      <c r="B24" s="168" t="s">
        <v>626</v>
      </c>
      <c r="C24" s="498">
        <v>199888905.50999999</v>
      </c>
      <c r="D24" s="377"/>
      <c r="E24" s="169">
        <v>30425777.350000001</v>
      </c>
      <c r="F24" s="169">
        <v>230314682.86000001</v>
      </c>
      <c r="G24" s="169">
        <v>199888905.50999999</v>
      </c>
    </row>
    <row r="25" spans="1:7" x14ac:dyDescent="0.25">
      <c r="A25" s="26" t="s">
        <v>2</v>
      </c>
      <c r="B25" s="160" t="s">
        <v>627</v>
      </c>
      <c r="C25" s="497">
        <v>155063002.65000001</v>
      </c>
      <c r="D25" s="377"/>
      <c r="E25" s="170">
        <v>29052398.129999999</v>
      </c>
      <c r="F25" s="170">
        <v>184115400.78</v>
      </c>
      <c r="G25" s="170">
        <v>155063002.65000001</v>
      </c>
    </row>
    <row r="26" spans="1:7" x14ac:dyDescent="0.25">
      <c r="A26" s="26" t="s">
        <v>2</v>
      </c>
      <c r="B26" s="168" t="s">
        <v>628</v>
      </c>
      <c r="C26" s="498">
        <v>139259126.47999999</v>
      </c>
      <c r="D26" s="377"/>
      <c r="E26" s="169">
        <v>27985486.489999998</v>
      </c>
      <c r="F26" s="169">
        <v>167244612.97</v>
      </c>
      <c r="G26" s="169">
        <v>139259126.47999999</v>
      </c>
    </row>
    <row r="27" spans="1:7" x14ac:dyDescent="0.25">
      <c r="A27" s="26" t="s">
        <v>2</v>
      </c>
      <c r="B27" s="160" t="s">
        <v>629</v>
      </c>
      <c r="C27" s="497">
        <v>126266373.37</v>
      </c>
      <c r="D27" s="377"/>
      <c r="E27" s="170">
        <v>27028326.27</v>
      </c>
      <c r="F27" s="170">
        <v>153294699.63999999</v>
      </c>
      <c r="G27" s="170">
        <v>126266373.37</v>
      </c>
    </row>
    <row r="28" spans="1:7" x14ac:dyDescent="0.25">
      <c r="A28" s="26" t="s">
        <v>2</v>
      </c>
      <c r="B28" s="168" t="s">
        <v>630</v>
      </c>
      <c r="C28" s="498">
        <v>120013085.81999999</v>
      </c>
      <c r="D28" s="377"/>
      <c r="E28" s="169">
        <v>26158799.09</v>
      </c>
      <c r="F28" s="169">
        <v>146171884.91</v>
      </c>
      <c r="G28" s="169">
        <v>120013085.81999999</v>
      </c>
    </row>
    <row r="29" spans="1:7" x14ac:dyDescent="0.25">
      <c r="A29" s="26" t="s">
        <v>2</v>
      </c>
      <c r="B29" s="160" t="s">
        <v>631</v>
      </c>
      <c r="C29" s="497">
        <v>138945101.93000001</v>
      </c>
      <c r="D29" s="377"/>
      <c r="E29" s="170">
        <v>25333663.32</v>
      </c>
      <c r="F29" s="170">
        <v>164278765.25</v>
      </c>
      <c r="G29" s="170">
        <v>138945101.93000001</v>
      </c>
    </row>
    <row r="30" spans="1:7" x14ac:dyDescent="0.25">
      <c r="A30" s="26" t="s">
        <v>2</v>
      </c>
      <c r="B30" s="168" t="s">
        <v>632</v>
      </c>
      <c r="C30" s="498">
        <v>182321755.33000001</v>
      </c>
      <c r="D30" s="377"/>
      <c r="E30" s="169">
        <v>24379156.73</v>
      </c>
      <c r="F30" s="169">
        <v>206700912.06</v>
      </c>
      <c r="G30" s="169">
        <v>182321755.33000001</v>
      </c>
    </row>
    <row r="31" spans="1:7" x14ac:dyDescent="0.25">
      <c r="A31" s="26" t="s">
        <v>2</v>
      </c>
      <c r="B31" s="160" t="s">
        <v>633</v>
      </c>
      <c r="C31" s="497">
        <v>151518374.50999999</v>
      </c>
      <c r="D31" s="377"/>
      <c r="E31" s="170">
        <v>23124964.09</v>
      </c>
      <c r="F31" s="170">
        <v>174643338.59999999</v>
      </c>
      <c r="G31" s="170">
        <v>151518374.50999999</v>
      </c>
    </row>
    <row r="32" spans="1:7" x14ac:dyDescent="0.25">
      <c r="A32" s="26" t="s">
        <v>2</v>
      </c>
      <c r="B32" s="168" t="s">
        <v>634</v>
      </c>
      <c r="C32" s="498">
        <v>164042948.97999999</v>
      </c>
      <c r="D32" s="377"/>
      <c r="E32" s="169">
        <v>22083697.68</v>
      </c>
      <c r="F32" s="169">
        <v>186126646.66</v>
      </c>
      <c r="G32" s="169">
        <v>164042948.97999999</v>
      </c>
    </row>
    <row r="33" spans="1:7" x14ac:dyDescent="0.25">
      <c r="A33" s="26" t="s">
        <v>2</v>
      </c>
      <c r="B33" s="160" t="s">
        <v>635</v>
      </c>
      <c r="C33" s="497">
        <v>175218264.28999999</v>
      </c>
      <c r="D33" s="377"/>
      <c r="E33" s="170">
        <v>20956535.18</v>
      </c>
      <c r="F33" s="170">
        <v>196174799.47</v>
      </c>
      <c r="G33" s="170">
        <v>175218264.28999999</v>
      </c>
    </row>
    <row r="34" spans="1:7" x14ac:dyDescent="0.25">
      <c r="A34" s="26" t="s">
        <v>2</v>
      </c>
      <c r="B34" s="168" t="s">
        <v>636</v>
      </c>
      <c r="C34" s="498">
        <v>157447029.08000001</v>
      </c>
      <c r="D34" s="377"/>
      <c r="E34" s="169">
        <v>19749653.800000001</v>
      </c>
      <c r="F34" s="169">
        <v>177196682.88</v>
      </c>
      <c r="G34" s="169">
        <v>157447029.08000001</v>
      </c>
    </row>
    <row r="35" spans="1:7" x14ac:dyDescent="0.25">
      <c r="A35" s="26" t="s">
        <v>2</v>
      </c>
      <c r="B35" s="160" t="s">
        <v>637</v>
      </c>
      <c r="C35" s="497">
        <v>157270621.03999999</v>
      </c>
      <c r="D35" s="377"/>
      <c r="E35" s="170">
        <v>18667977.620000001</v>
      </c>
      <c r="F35" s="170">
        <v>175938598.66</v>
      </c>
      <c r="G35" s="170">
        <v>157270621.03999999</v>
      </c>
    </row>
    <row r="36" spans="1:7" x14ac:dyDescent="0.25">
      <c r="A36" s="26" t="s">
        <v>2</v>
      </c>
      <c r="B36" s="168" t="s">
        <v>638</v>
      </c>
      <c r="C36" s="498">
        <v>183174015.77000001</v>
      </c>
      <c r="D36" s="377"/>
      <c r="E36" s="169">
        <v>17587328.59</v>
      </c>
      <c r="F36" s="169">
        <v>200761344.36000001</v>
      </c>
      <c r="G36" s="169">
        <v>183174015.77000001</v>
      </c>
    </row>
    <row r="37" spans="1:7" x14ac:dyDescent="0.25">
      <c r="A37" s="26" t="s">
        <v>2</v>
      </c>
      <c r="B37" s="160" t="s">
        <v>639</v>
      </c>
      <c r="C37" s="497">
        <v>147330530.37</v>
      </c>
      <c r="D37" s="377"/>
      <c r="E37" s="170">
        <v>16327611.48</v>
      </c>
      <c r="F37" s="170">
        <v>163658141.84999999</v>
      </c>
      <c r="G37" s="170">
        <v>147330530.37</v>
      </c>
    </row>
    <row r="38" spans="1:7" x14ac:dyDescent="0.25">
      <c r="A38" s="26" t="s">
        <v>2</v>
      </c>
      <c r="B38" s="168" t="s">
        <v>640</v>
      </c>
      <c r="C38" s="498">
        <v>144297925.63999999</v>
      </c>
      <c r="D38" s="377"/>
      <c r="E38" s="169">
        <v>15313581.83</v>
      </c>
      <c r="F38" s="169">
        <v>159611507.47</v>
      </c>
      <c r="G38" s="169">
        <v>144297925.63999999</v>
      </c>
    </row>
    <row r="39" spans="1:7" x14ac:dyDescent="0.25">
      <c r="A39" s="26" t="s">
        <v>2</v>
      </c>
      <c r="B39" s="160" t="s">
        <v>641</v>
      </c>
      <c r="C39" s="497">
        <v>129762769.45</v>
      </c>
      <c r="D39" s="377"/>
      <c r="E39" s="170">
        <v>14321883.77</v>
      </c>
      <c r="F39" s="170">
        <v>144084653.22</v>
      </c>
      <c r="G39" s="170">
        <v>129762769.45</v>
      </c>
    </row>
    <row r="40" spans="1:7" x14ac:dyDescent="0.25">
      <c r="A40" s="26" t="s">
        <v>2</v>
      </c>
      <c r="B40" s="168" t="s">
        <v>642</v>
      </c>
      <c r="C40" s="498">
        <v>134882818.11000001</v>
      </c>
      <c r="D40" s="377"/>
      <c r="E40" s="169">
        <v>13429686.23</v>
      </c>
      <c r="F40" s="169">
        <v>148312504.34</v>
      </c>
      <c r="G40" s="169">
        <v>134882818.11000001</v>
      </c>
    </row>
    <row r="41" spans="1:7" x14ac:dyDescent="0.25">
      <c r="A41" s="26" t="s">
        <v>2</v>
      </c>
      <c r="B41" s="160" t="s">
        <v>643</v>
      </c>
      <c r="C41" s="497">
        <v>149770889.96000001</v>
      </c>
      <c r="D41" s="377"/>
      <c r="E41" s="170">
        <v>12501931.119999999</v>
      </c>
      <c r="F41" s="170">
        <v>162272821.08000001</v>
      </c>
      <c r="G41" s="170">
        <v>149770889.96000001</v>
      </c>
    </row>
    <row r="42" spans="1:7" x14ac:dyDescent="0.25">
      <c r="A42" s="26" t="s">
        <v>2</v>
      </c>
      <c r="B42" s="168" t="s">
        <v>644</v>
      </c>
      <c r="C42" s="498">
        <v>187146406.27000001</v>
      </c>
      <c r="D42" s="377"/>
      <c r="E42" s="169">
        <v>11473174.470000001</v>
      </c>
      <c r="F42" s="169">
        <v>198619580.74000001</v>
      </c>
      <c r="G42" s="169">
        <v>187146406.27000001</v>
      </c>
    </row>
    <row r="43" spans="1:7" x14ac:dyDescent="0.25">
      <c r="A43" s="26" t="s">
        <v>2</v>
      </c>
      <c r="B43" s="160" t="s">
        <v>645</v>
      </c>
      <c r="C43" s="497">
        <v>167250667.08000001</v>
      </c>
      <c r="D43" s="377"/>
      <c r="E43" s="170">
        <v>10185341.439999999</v>
      </c>
      <c r="F43" s="170">
        <v>177436008.52000001</v>
      </c>
      <c r="G43" s="170">
        <v>167250667.08000001</v>
      </c>
    </row>
    <row r="44" spans="1:7" x14ac:dyDescent="0.25">
      <c r="A44" s="26" t="s">
        <v>2</v>
      </c>
      <c r="B44" s="168" t="s">
        <v>646</v>
      </c>
      <c r="C44" s="498">
        <v>164631790.24000001</v>
      </c>
      <c r="D44" s="377"/>
      <c r="E44" s="169">
        <v>9036289.0600000005</v>
      </c>
      <c r="F44" s="169">
        <v>173668079.30000001</v>
      </c>
      <c r="G44" s="169">
        <v>164631790.24000001</v>
      </c>
    </row>
    <row r="45" spans="1:7" x14ac:dyDescent="0.25">
      <c r="A45" s="26" t="s">
        <v>2</v>
      </c>
      <c r="B45" s="160" t="s">
        <v>647</v>
      </c>
      <c r="C45" s="497">
        <v>160470617.81</v>
      </c>
      <c r="D45" s="377"/>
      <c r="E45" s="170">
        <v>7902770.5099999998</v>
      </c>
      <c r="F45" s="170">
        <v>168373388.31999999</v>
      </c>
      <c r="G45" s="170">
        <v>160470617.81</v>
      </c>
    </row>
    <row r="46" spans="1:7" x14ac:dyDescent="0.25">
      <c r="A46" s="26" t="s">
        <v>2</v>
      </c>
      <c r="B46" s="168" t="s">
        <v>648</v>
      </c>
      <c r="C46" s="498">
        <v>152158271.59</v>
      </c>
      <c r="D46" s="377"/>
      <c r="E46" s="169">
        <v>6800681.75</v>
      </c>
      <c r="F46" s="169">
        <v>158958953.34</v>
      </c>
      <c r="G46" s="169">
        <v>152158271.59</v>
      </c>
    </row>
    <row r="47" spans="1:7" x14ac:dyDescent="0.25">
      <c r="A47" s="26" t="s">
        <v>2</v>
      </c>
      <c r="B47" s="160" t="s">
        <v>649</v>
      </c>
      <c r="C47" s="497">
        <v>135440405.34</v>
      </c>
      <c r="D47" s="377"/>
      <c r="E47" s="170">
        <v>5753641.3099999996</v>
      </c>
      <c r="F47" s="170">
        <v>141194046.65000001</v>
      </c>
      <c r="G47" s="170">
        <v>135440405.34</v>
      </c>
    </row>
    <row r="48" spans="1:7" x14ac:dyDescent="0.25">
      <c r="A48" s="26" t="s">
        <v>2</v>
      </c>
      <c r="B48" s="168" t="s">
        <v>650</v>
      </c>
      <c r="C48" s="498">
        <v>144494187.22999999</v>
      </c>
      <c r="D48" s="377"/>
      <c r="E48" s="169">
        <v>4823921.75</v>
      </c>
      <c r="F48" s="169">
        <v>149318108.97999999</v>
      </c>
      <c r="G48" s="169">
        <v>144494187.22999999</v>
      </c>
    </row>
    <row r="49" spans="1:7" x14ac:dyDescent="0.25">
      <c r="A49" s="26" t="s">
        <v>2</v>
      </c>
      <c r="B49" s="160" t="s">
        <v>651</v>
      </c>
      <c r="C49" s="497">
        <v>86637495.609999999</v>
      </c>
      <c r="D49" s="377"/>
      <c r="E49" s="170">
        <v>3829124.62</v>
      </c>
      <c r="F49" s="170">
        <v>90466620.230000004</v>
      </c>
      <c r="G49" s="170">
        <v>86637495.609999999</v>
      </c>
    </row>
    <row r="50" spans="1:7" x14ac:dyDescent="0.25">
      <c r="A50" s="26" t="s">
        <v>2</v>
      </c>
      <c r="B50" s="168" t="s">
        <v>652</v>
      </c>
      <c r="C50" s="498">
        <v>76775327.049999997</v>
      </c>
      <c r="D50" s="377"/>
      <c r="E50" s="169">
        <v>3233678.17</v>
      </c>
      <c r="F50" s="169">
        <v>80009005.219999999</v>
      </c>
      <c r="G50" s="169">
        <v>76775327.049999997</v>
      </c>
    </row>
    <row r="51" spans="1:7" x14ac:dyDescent="0.25">
      <c r="A51" s="26" t="s">
        <v>2</v>
      </c>
      <c r="B51" s="160" t="s">
        <v>653</v>
      </c>
      <c r="C51" s="497">
        <v>62639310.909999996</v>
      </c>
      <c r="D51" s="377"/>
      <c r="E51" s="170">
        <v>2704892</v>
      </c>
      <c r="F51" s="170">
        <v>65344202.909999996</v>
      </c>
      <c r="G51" s="170">
        <v>62639310.909999996</v>
      </c>
    </row>
    <row r="52" spans="1:7" x14ac:dyDescent="0.25">
      <c r="A52" s="26" t="s">
        <v>2</v>
      </c>
      <c r="B52" s="168" t="s">
        <v>654</v>
      </c>
      <c r="C52" s="498">
        <v>67301637.790000007</v>
      </c>
      <c r="D52" s="377"/>
      <c r="E52" s="169">
        <v>2274075.86</v>
      </c>
      <c r="F52" s="169">
        <v>69575713.650000006</v>
      </c>
      <c r="G52" s="169">
        <v>67301637.790000007</v>
      </c>
    </row>
    <row r="53" spans="1:7" x14ac:dyDescent="0.25">
      <c r="A53" s="26" t="s">
        <v>2</v>
      </c>
      <c r="B53" s="160" t="s">
        <v>655</v>
      </c>
      <c r="C53" s="497">
        <v>92055415.540000007</v>
      </c>
      <c r="D53" s="377"/>
      <c r="E53" s="170">
        <v>1812425.05</v>
      </c>
      <c r="F53" s="170">
        <v>93867840.590000004</v>
      </c>
      <c r="G53" s="170">
        <v>92055415.540000007</v>
      </c>
    </row>
    <row r="54" spans="1:7" x14ac:dyDescent="0.25">
      <c r="A54" s="26" t="s">
        <v>2</v>
      </c>
      <c r="B54" s="168" t="s">
        <v>656</v>
      </c>
      <c r="C54" s="498">
        <v>102565569.59</v>
      </c>
      <c r="D54" s="377"/>
      <c r="E54" s="169">
        <v>1178786.53</v>
      </c>
      <c r="F54" s="169">
        <v>103744356.12</v>
      </c>
      <c r="G54" s="169">
        <v>102565569.59</v>
      </c>
    </row>
    <row r="55" spans="1:7" x14ac:dyDescent="0.25">
      <c r="A55" s="26" t="s">
        <v>2</v>
      </c>
      <c r="B55" s="160" t="s">
        <v>657</v>
      </c>
      <c r="C55" s="497">
        <v>50440107.420000002</v>
      </c>
      <c r="D55" s="377"/>
      <c r="E55" s="170">
        <v>473929.01</v>
      </c>
      <c r="F55" s="170">
        <v>50914036.43</v>
      </c>
      <c r="G55" s="170">
        <v>50440107.420000002</v>
      </c>
    </row>
    <row r="56" spans="1:7" x14ac:dyDescent="0.25">
      <c r="A56" s="26" t="s">
        <v>2</v>
      </c>
      <c r="B56" s="168" t="s">
        <v>658</v>
      </c>
      <c r="C56" s="498">
        <v>3735841.24</v>
      </c>
      <c r="D56" s="377"/>
      <c r="E56" s="169">
        <v>127339.53</v>
      </c>
      <c r="F56" s="169">
        <v>3863180.77</v>
      </c>
      <c r="G56" s="169">
        <v>3735841.24</v>
      </c>
    </row>
    <row r="57" spans="1:7" x14ac:dyDescent="0.25">
      <c r="A57" s="26" t="s">
        <v>2</v>
      </c>
      <c r="B57" s="160" t="s">
        <v>659</v>
      </c>
      <c r="C57" s="497">
        <v>2691670.25</v>
      </c>
      <c r="D57" s="377"/>
      <c r="E57" s="170">
        <v>101040.5</v>
      </c>
      <c r="F57" s="170">
        <v>2792710.75</v>
      </c>
      <c r="G57" s="170">
        <v>2691670.25</v>
      </c>
    </row>
    <row r="58" spans="1:7" x14ac:dyDescent="0.25">
      <c r="A58" s="26" t="s">
        <v>2</v>
      </c>
      <c r="B58" s="168" t="s">
        <v>660</v>
      </c>
      <c r="C58" s="498">
        <v>2320269.5099999998</v>
      </c>
      <c r="D58" s="377"/>
      <c r="E58" s="169">
        <v>82524.52</v>
      </c>
      <c r="F58" s="169">
        <v>2402794.0299999998</v>
      </c>
      <c r="G58" s="169">
        <v>2320269.5099999998</v>
      </c>
    </row>
    <row r="59" spans="1:7" x14ac:dyDescent="0.25">
      <c r="A59" s="26" t="s">
        <v>2</v>
      </c>
      <c r="B59" s="160" t="s">
        <v>661</v>
      </c>
      <c r="C59" s="497">
        <v>2159351.35</v>
      </c>
      <c r="D59" s="377"/>
      <c r="E59" s="170">
        <v>66569.210000000006</v>
      </c>
      <c r="F59" s="170">
        <v>2225920.56</v>
      </c>
      <c r="G59" s="170">
        <v>2159351.35</v>
      </c>
    </row>
    <row r="60" spans="1:7" x14ac:dyDescent="0.25">
      <c r="A60" s="26" t="s">
        <v>2</v>
      </c>
      <c r="B60" s="168" t="s">
        <v>662</v>
      </c>
      <c r="C60" s="498">
        <v>1671298.76</v>
      </c>
      <c r="D60" s="377"/>
      <c r="E60" s="169">
        <v>51707.3</v>
      </c>
      <c r="F60" s="169">
        <v>1723006.06</v>
      </c>
      <c r="G60" s="169">
        <v>1671298.76</v>
      </c>
    </row>
    <row r="61" spans="1:7" x14ac:dyDescent="0.25">
      <c r="A61" s="26" t="s">
        <v>2</v>
      </c>
      <c r="B61" s="160" t="s">
        <v>663</v>
      </c>
      <c r="C61" s="497">
        <v>1563231.27</v>
      </c>
      <c r="D61" s="377"/>
      <c r="E61" s="170">
        <v>40206.089999999997</v>
      </c>
      <c r="F61" s="170">
        <v>1603437.36</v>
      </c>
      <c r="G61" s="170">
        <v>1563231.27</v>
      </c>
    </row>
    <row r="62" spans="1:7" x14ac:dyDescent="0.25">
      <c r="A62" s="26" t="s">
        <v>2</v>
      </c>
      <c r="B62" s="168" t="s">
        <v>664</v>
      </c>
      <c r="C62" s="498">
        <v>1311797.5</v>
      </c>
      <c r="D62" s="377"/>
      <c r="E62" s="169">
        <v>29458.720000000001</v>
      </c>
      <c r="F62" s="169">
        <v>1341256.22</v>
      </c>
      <c r="G62" s="169">
        <v>1311797.5</v>
      </c>
    </row>
    <row r="63" spans="1:7" x14ac:dyDescent="0.25">
      <c r="A63" s="26" t="s">
        <v>2</v>
      </c>
      <c r="B63" s="160" t="s">
        <v>665</v>
      </c>
      <c r="C63" s="497">
        <v>1062484.1100000001</v>
      </c>
      <c r="D63" s="377"/>
      <c r="E63" s="170">
        <v>20439.919999999998</v>
      </c>
      <c r="F63" s="170">
        <v>1082924.03</v>
      </c>
      <c r="G63" s="170">
        <v>1062484.1100000001</v>
      </c>
    </row>
    <row r="64" spans="1:7" x14ac:dyDescent="0.25">
      <c r="A64" s="26" t="s">
        <v>2</v>
      </c>
      <c r="B64" s="168" t="s">
        <v>666</v>
      </c>
      <c r="C64" s="498">
        <v>1038368.15</v>
      </c>
      <c r="D64" s="377"/>
      <c r="E64" s="169">
        <v>13135.38</v>
      </c>
      <c r="F64" s="169">
        <v>1051503.53</v>
      </c>
      <c r="G64" s="169">
        <v>1038368.15</v>
      </c>
    </row>
    <row r="65" spans="1:7" x14ac:dyDescent="0.25">
      <c r="A65" s="26" t="s">
        <v>2</v>
      </c>
      <c r="B65" s="160" t="s">
        <v>667</v>
      </c>
      <c r="C65" s="497">
        <v>654669.78</v>
      </c>
      <c r="D65" s="377"/>
      <c r="E65" s="170">
        <v>5973.4</v>
      </c>
      <c r="F65" s="170">
        <v>660643.18000000005</v>
      </c>
      <c r="G65" s="170">
        <v>654669.78</v>
      </c>
    </row>
    <row r="66" spans="1:7" x14ac:dyDescent="0.25">
      <c r="A66" s="26" t="s">
        <v>2</v>
      </c>
      <c r="B66" s="168" t="s">
        <v>668</v>
      </c>
      <c r="C66" s="498">
        <v>212976.99</v>
      </c>
      <c r="D66" s="377"/>
      <c r="E66" s="169">
        <v>1466.56</v>
      </c>
      <c r="F66" s="169">
        <v>214443.55</v>
      </c>
      <c r="G66" s="169">
        <v>212976.99</v>
      </c>
    </row>
    <row r="67" spans="1:7" x14ac:dyDescent="0.25">
      <c r="A67" s="26" t="s">
        <v>2</v>
      </c>
      <c r="B67" s="160" t="s">
        <v>669</v>
      </c>
      <c r="C67" s="497">
        <v>300.64</v>
      </c>
      <c r="D67" s="377"/>
      <c r="E67" s="170">
        <v>2.0699999999999998</v>
      </c>
      <c r="F67" s="170">
        <v>302.70999999999998</v>
      </c>
      <c r="G67" s="170">
        <v>300.64</v>
      </c>
    </row>
    <row r="68" spans="1:7" x14ac:dyDescent="0.25">
      <c r="A68" s="26" t="s">
        <v>2</v>
      </c>
      <c r="B68" s="171" t="s">
        <v>116</v>
      </c>
      <c r="C68" s="499">
        <v>6499586143.8599997</v>
      </c>
      <c r="D68" s="377"/>
      <c r="E68" s="172">
        <v>1071231931.65</v>
      </c>
      <c r="F68" s="172">
        <v>7570818075.5100002</v>
      </c>
      <c r="G68" s="172">
        <v>6499624249.1700001</v>
      </c>
    </row>
    <row r="69" spans="1:7" ht="0" hidden="1" customHeight="1" x14ac:dyDescent="0.25"/>
  </sheetData>
  <sheetProtection sheet="1" objects="1" scenarios="1"/>
  <mergeCells count="69">
    <mergeCell ref="A1:C3"/>
    <mergeCell ref="D1:G1"/>
    <mergeCell ref="D2:G2"/>
    <mergeCell ref="D3:G3"/>
    <mergeCell ref="C4:D4"/>
    <mergeCell ref="A5:E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5:D65"/>
    <mergeCell ref="C66:D66"/>
    <mergeCell ref="C67:D67"/>
    <mergeCell ref="C68:D68"/>
    <mergeCell ref="C60:D60"/>
    <mergeCell ref="C61:D61"/>
    <mergeCell ref="C62:D62"/>
    <mergeCell ref="C63:D63"/>
    <mergeCell ref="C64:D64"/>
  </mergeCells>
  <pageMargins left="0.25" right="0.25" top="0.25" bottom="0.25" header="0.25" footer="0.25"/>
  <pageSetup scale="73" orientation="portrait" cellComments="atEnd"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10"/>
  <sheetViews>
    <sheetView showGridLines="0" workbookViewId="0">
      <selection activeCell="F17" sqref="F17"/>
    </sheetView>
  </sheetViews>
  <sheetFormatPr baseColWidth="10" defaultColWidth="9.140625" defaultRowHeight="15" x14ac:dyDescent="0.25"/>
  <cols>
    <col min="1" max="1" width="1.28515625" customWidth="1"/>
    <col min="2" max="2" width="16.5703125" customWidth="1"/>
    <col min="3" max="3" width="15.7109375" customWidth="1"/>
    <col min="4" max="4" width="4.85546875" customWidth="1"/>
    <col min="5" max="6" width="20.5703125" customWidth="1"/>
    <col min="7" max="7" width="23.28515625" customWidth="1"/>
    <col min="8" max="8" width="56.85546875" customWidth="1"/>
    <col min="9" max="9" width="0.140625" customWidth="1"/>
  </cols>
  <sheetData>
    <row r="1" spans="1:9" ht="18" customHeight="1" x14ac:dyDescent="0.25">
      <c r="A1" s="336"/>
      <c r="B1" s="336"/>
      <c r="C1" s="336"/>
      <c r="D1" s="342" t="s">
        <v>0</v>
      </c>
      <c r="E1" s="336"/>
      <c r="F1" s="336"/>
      <c r="G1" s="336"/>
      <c r="H1" s="336"/>
      <c r="I1" s="336"/>
    </row>
    <row r="2" spans="1:9" ht="18" customHeight="1" x14ac:dyDescent="0.25">
      <c r="A2" s="336"/>
      <c r="B2" s="336"/>
      <c r="C2" s="336"/>
      <c r="D2" s="342" t="s">
        <v>1</v>
      </c>
      <c r="E2" s="336"/>
      <c r="F2" s="336"/>
      <c r="G2" s="336"/>
      <c r="H2" s="336"/>
      <c r="I2" s="336"/>
    </row>
    <row r="3" spans="1:9" ht="18" customHeight="1" x14ac:dyDescent="0.25">
      <c r="A3" s="336"/>
      <c r="B3" s="336"/>
      <c r="C3" s="336"/>
      <c r="D3" s="342" t="s">
        <v>2</v>
      </c>
      <c r="E3" s="336"/>
      <c r="F3" s="336"/>
      <c r="G3" s="336"/>
      <c r="H3" s="336"/>
      <c r="I3" s="336"/>
    </row>
    <row r="4" spans="1:9" x14ac:dyDescent="0.25">
      <c r="A4" s="26" t="s">
        <v>2</v>
      </c>
      <c r="B4" s="26" t="s">
        <v>2</v>
      </c>
      <c r="C4" s="386" t="s">
        <v>2</v>
      </c>
      <c r="D4" s="336"/>
      <c r="E4" s="26" t="s">
        <v>2</v>
      </c>
      <c r="F4" s="26" t="s">
        <v>2</v>
      </c>
      <c r="G4" s="26" t="s">
        <v>2</v>
      </c>
    </row>
    <row r="5" spans="1:9" ht="15.75" x14ac:dyDescent="0.25">
      <c r="A5" s="343" t="s">
        <v>49</v>
      </c>
      <c r="B5" s="336"/>
      <c r="C5" s="336"/>
      <c r="D5" s="336"/>
      <c r="E5" s="336"/>
      <c r="F5" s="3" t="s">
        <v>2</v>
      </c>
      <c r="G5" s="3" t="s">
        <v>2</v>
      </c>
    </row>
    <row r="6" spans="1:9" x14ac:dyDescent="0.25">
      <c r="A6" s="26" t="s">
        <v>2</v>
      </c>
      <c r="B6" s="26" t="s">
        <v>2</v>
      </c>
      <c r="C6" s="386" t="s">
        <v>2</v>
      </c>
      <c r="D6" s="336"/>
      <c r="E6" s="26" t="s">
        <v>2</v>
      </c>
      <c r="F6" s="26" t="s">
        <v>2</v>
      </c>
      <c r="G6" s="26" t="s">
        <v>2</v>
      </c>
    </row>
    <row r="7" spans="1:9" ht="0.95" customHeight="1" x14ac:dyDescent="0.25"/>
    <row r="8" spans="1:9" ht="408.95" customHeight="1" x14ac:dyDescent="0.25">
      <c r="B8" s="491"/>
      <c r="C8" s="492"/>
      <c r="D8" s="492"/>
      <c r="E8" s="492"/>
      <c r="F8" s="492"/>
      <c r="G8" s="492"/>
      <c r="H8" s="493"/>
    </row>
    <row r="9" spans="1:9" ht="37.5" customHeight="1" x14ac:dyDescent="0.25">
      <c r="B9" s="494"/>
      <c r="C9" s="495"/>
      <c r="D9" s="495"/>
      <c r="E9" s="495"/>
      <c r="F9" s="495"/>
      <c r="G9" s="495"/>
      <c r="H9" s="496"/>
    </row>
    <row r="10" spans="1:9" ht="0.95" customHeight="1" x14ac:dyDescent="0.25"/>
  </sheetData>
  <sheetProtection sheet="1" objects="1" scenarios="1"/>
  <mergeCells count="8">
    <mergeCell ref="A5:E5"/>
    <mergeCell ref="C6:D6"/>
    <mergeCell ref="B8:H9"/>
    <mergeCell ref="A1:C3"/>
    <mergeCell ref="D1:I1"/>
    <mergeCell ref="D2:I2"/>
    <mergeCell ref="D3:I3"/>
    <mergeCell ref="C4:D4"/>
  </mergeCells>
  <pageMargins left="0.25" right="0.25" top="0.25" bottom="0.25" header="0.25" footer="0.25"/>
  <pageSetup scale="83" orientation="landscape" cellComments="atEnd"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X61"/>
  <sheetViews>
    <sheetView showGridLines="0" workbookViewId="0">
      <selection activeCell="F17" sqref="F17"/>
    </sheetView>
  </sheetViews>
  <sheetFormatPr baseColWidth="10" defaultColWidth="9.140625" defaultRowHeight="15" x14ac:dyDescent="0.25"/>
  <cols>
    <col min="1" max="1" width="1.28515625" customWidth="1"/>
    <col min="2" max="2" width="31" customWidth="1"/>
    <col min="3" max="3" width="1.28515625" customWidth="1"/>
    <col min="4" max="4" width="12.42578125" customWidth="1"/>
    <col min="5" max="5" width="13.7109375" customWidth="1"/>
    <col min="6" max="6" width="18.140625" customWidth="1"/>
    <col min="7" max="7" width="13.7109375" customWidth="1"/>
    <col min="8" max="8" width="18.140625" customWidth="1"/>
    <col min="9" max="9" width="1" customWidth="1"/>
    <col min="10" max="10" width="12.7109375" customWidth="1"/>
    <col min="11" max="11" width="6.5703125" customWidth="1"/>
    <col min="12" max="12" width="11.5703125" customWidth="1"/>
    <col min="13" max="13" width="7.5703125" customWidth="1"/>
    <col min="14" max="14" width="6.140625" customWidth="1"/>
    <col min="15" max="15" width="18.140625" customWidth="1"/>
    <col min="16" max="16" width="13.7109375" customWidth="1"/>
    <col min="17" max="17" width="0.28515625" customWidth="1"/>
    <col min="18" max="18" width="17.85546875" customWidth="1"/>
    <col min="19" max="19" width="13.7109375" customWidth="1"/>
    <col min="20" max="20" width="18.140625" customWidth="1"/>
    <col min="21" max="21" width="13.7109375" customWidth="1"/>
    <col min="22" max="22" width="18.140625" customWidth="1"/>
    <col min="23" max="23" width="13.7109375" customWidth="1"/>
    <col min="24" max="24" width="18.140625" customWidth="1"/>
  </cols>
  <sheetData>
    <row r="1" spans="1:17" ht="18" customHeight="1" x14ac:dyDescent="0.25">
      <c r="A1" s="336"/>
      <c r="B1" s="336"/>
      <c r="C1" s="336"/>
      <c r="D1" s="342" t="s">
        <v>0</v>
      </c>
      <c r="E1" s="336"/>
      <c r="F1" s="336"/>
      <c r="G1" s="336"/>
      <c r="H1" s="336"/>
      <c r="I1" s="336"/>
      <c r="J1" s="336"/>
      <c r="K1" s="336"/>
      <c r="L1" s="336"/>
      <c r="M1" s="336"/>
      <c r="N1" s="336"/>
      <c r="O1" s="336"/>
      <c r="P1" s="336"/>
      <c r="Q1" s="336"/>
    </row>
    <row r="2" spans="1:17" ht="18" customHeight="1" x14ac:dyDescent="0.25">
      <c r="A2" s="336"/>
      <c r="B2" s="336"/>
      <c r="C2" s="336"/>
      <c r="D2" s="342" t="s">
        <v>1</v>
      </c>
      <c r="E2" s="336"/>
      <c r="F2" s="336"/>
      <c r="G2" s="336"/>
      <c r="H2" s="336"/>
      <c r="I2" s="336"/>
      <c r="J2" s="336"/>
      <c r="K2" s="336"/>
      <c r="L2" s="336"/>
      <c r="M2" s="336"/>
      <c r="N2" s="336"/>
      <c r="O2" s="336"/>
      <c r="P2" s="336"/>
      <c r="Q2" s="336"/>
    </row>
    <row r="3" spans="1:17" ht="18" customHeight="1" x14ac:dyDescent="0.25">
      <c r="A3" s="336"/>
      <c r="B3" s="336"/>
      <c r="C3" s="336"/>
      <c r="D3" s="342" t="s">
        <v>2</v>
      </c>
      <c r="E3" s="336"/>
      <c r="F3" s="336"/>
      <c r="G3" s="336"/>
      <c r="H3" s="336"/>
      <c r="I3" s="336"/>
      <c r="J3" s="336"/>
      <c r="K3" s="336"/>
      <c r="L3" s="336"/>
      <c r="M3" s="336"/>
      <c r="N3" s="336"/>
      <c r="O3" s="336"/>
      <c r="P3" s="336"/>
      <c r="Q3" s="336"/>
    </row>
    <row r="4" spans="1:17" x14ac:dyDescent="0.25">
      <c r="A4" s="6" t="s">
        <v>2</v>
      </c>
      <c r="B4" s="386" t="s">
        <v>2</v>
      </c>
      <c r="C4" s="336"/>
      <c r="D4" s="336"/>
      <c r="E4" s="336"/>
      <c r="F4" s="336"/>
      <c r="G4" s="336"/>
      <c r="H4" s="337" t="s">
        <v>2</v>
      </c>
      <c r="I4" s="336"/>
      <c r="J4" s="337" t="s">
        <v>2</v>
      </c>
      <c r="K4" s="336"/>
      <c r="L4" s="337" t="s">
        <v>2</v>
      </c>
      <c r="M4" s="336"/>
    </row>
    <row r="5" spans="1:17" x14ac:dyDescent="0.25">
      <c r="A5" s="6" t="s">
        <v>2</v>
      </c>
      <c r="B5" s="343" t="s">
        <v>670</v>
      </c>
      <c r="C5" s="336"/>
      <c r="D5" s="336"/>
      <c r="E5" s="336"/>
      <c r="F5" s="336"/>
      <c r="G5" s="336"/>
      <c r="H5" s="337" t="s">
        <v>2</v>
      </c>
      <c r="I5" s="336"/>
      <c r="J5" s="337" t="s">
        <v>2</v>
      </c>
      <c r="K5" s="336"/>
      <c r="L5" s="337" t="s">
        <v>2</v>
      </c>
      <c r="M5" s="336"/>
    </row>
    <row r="6" spans="1:17" x14ac:dyDescent="0.25">
      <c r="A6" s="2" t="s">
        <v>2</v>
      </c>
      <c r="B6" s="504" t="s">
        <v>2</v>
      </c>
      <c r="C6" s="381"/>
      <c r="D6" s="381"/>
      <c r="E6" s="381"/>
      <c r="F6" s="381"/>
      <c r="G6" s="377"/>
      <c r="H6" s="505" t="s">
        <v>2</v>
      </c>
      <c r="I6" s="377"/>
      <c r="J6" s="505" t="s">
        <v>2</v>
      </c>
      <c r="K6" s="377"/>
      <c r="L6" s="505" t="s">
        <v>2</v>
      </c>
      <c r="M6" s="377"/>
    </row>
    <row r="7" spans="1:17" ht="58.5" customHeight="1" x14ac:dyDescent="0.25">
      <c r="A7" s="2" t="s">
        <v>2</v>
      </c>
      <c r="B7" s="379" t="s">
        <v>671</v>
      </c>
      <c r="C7" s="381"/>
      <c r="D7" s="381"/>
      <c r="E7" s="381"/>
      <c r="F7" s="381"/>
      <c r="G7" s="377"/>
      <c r="H7" s="380" t="s">
        <v>155</v>
      </c>
      <c r="I7" s="377"/>
      <c r="J7" s="380" t="s">
        <v>112</v>
      </c>
      <c r="K7" s="377"/>
      <c r="L7" s="380" t="s">
        <v>672</v>
      </c>
      <c r="M7" s="377"/>
    </row>
    <row r="8" spans="1:17" ht="36" customHeight="1" x14ac:dyDescent="0.25">
      <c r="A8" s="2" t="s">
        <v>2</v>
      </c>
      <c r="B8" s="501" t="s">
        <v>673</v>
      </c>
      <c r="C8" s="381"/>
      <c r="D8" s="381"/>
      <c r="E8" s="381"/>
      <c r="F8" s="381"/>
      <c r="G8" s="377"/>
      <c r="H8" s="502">
        <v>405638</v>
      </c>
      <c r="I8" s="336"/>
      <c r="J8" s="503">
        <v>6242389513.7799997</v>
      </c>
      <c r="K8" s="377"/>
      <c r="L8" s="503">
        <v>6424242494.9300003</v>
      </c>
      <c r="M8" s="377"/>
    </row>
    <row r="9" spans="1:17" ht="36" customHeight="1" x14ac:dyDescent="0.25">
      <c r="A9" s="2" t="s">
        <v>2</v>
      </c>
      <c r="B9" s="506" t="s">
        <v>674</v>
      </c>
      <c r="C9" s="381"/>
      <c r="D9" s="381"/>
      <c r="E9" s="381"/>
      <c r="F9" s="381"/>
      <c r="G9" s="377"/>
      <c r="H9" s="507">
        <v>12381</v>
      </c>
      <c r="I9" s="377"/>
      <c r="J9" s="508">
        <v>275135133.18000001</v>
      </c>
      <c r="K9" s="377"/>
      <c r="L9" s="508">
        <v>270227493.88</v>
      </c>
      <c r="M9" s="377"/>
    </row>
    <row r="10" spans="1:17" ht="36" customHeight="1" x14ac:dyDescent="0.25">
      <c r="A10" s="2" t="s">
        <v>2</v>
      </c>
      <c r="B10" s="501" t="s">
        <v>675</v>
      </c>
      <c r="C10" s="381"/>
      <c r="D10" s="381"/>
      <c r="E10" s="381"/>
      <c r="F10" s="381"/>
      <c r="G10" s="377"/>
      <c r="H10" s="502">
        <v>418019</v>
      </c>
      <c r="I10" s="336"/>
      <c r="J10" s="503">
        <v>6517524646.96</v>
      </c>
      <c r="K10" s="377"/>
      <c r="L10" s="503">
        <v>6694469988.8100004</v>
      </c>
      <c r="M10" s="377"/>
    </row>
    <row r="11" spans="1:17" ht="36" customHeight="1" x14ac:dyDescent="0.25">
      <c r="A11" s="2" t="s">
        <v>2</v>
      </c>
      <c r="B11" s="506" t="s">
        <v>676</v>
      </c>
      <c r="C11" s="381"/>
      <c r="D11" s="381"/>
      <c r="E11" s="381"/>
      <c r="F11" s="381"/>
      <c r="G11" s="377"/>
      <c r="H11" s="507">
        <v>3214</v>
      </c>
      <c r="I11" s="377"/>
      <c r="J11" s="508">
        <v>281646946.56999999</v>
      </c>
      <c r="K11" s="377"/>
      <c r="L11" s="508">
        <v>293624276.63</v>
      </c>
      <c r="M11" s="377"/>
    </row>
    <row r="12" spans="1:17" ht="36" customHeight="1" x14ac:dyDescent="0.25">
      <c r="A12" s="2" t="s">
        <v>2</v>
      </c>
      <c r="B12" s="501" t="s">
        <v>677</v>
      </c>
      <c r="C12" s="381"/>
      <c r="D12" s="381"/>
      <c r="E12" s="381"/>
      <c r="F12" s="381"/>
      <c r="G12" s="377"/>
      <c r="H12" s="502">
        <v>414805</v>
      </c>
      <c r="I12" s="336"/>
      <c r="J12" s="503">
        <v>6235877700.3900003</v>
      </c>
      <c r="K12" s="377"/>
      <c r="L12" s="503">
        <v>6400845712.1800003</v>
      </c>
      <c r="M12" s="377"/>
    </row>
    <row r="13" spans="1:17" ht="36" customHeight="1" x14ac:dyDescent="0.25">
      <c r="A13" s="2" t="s">
        <v>2</v>
      </c>
      <c r="B13" s="506" t="s">
        <v>678</v>
      </c>
      <c r="C13" s="381"/>
      <c r="D13" s="381"/>
      <c r="E13" s="381"/>
      <c r="F13" s="381"/>
      <c r="G13" s="377"/>
      <c r="H13" s="507">
        <v>11581</v>
      </c>
      <c r="I13" s="377"/>
      <c r="J13" s="508">
        <v>263746548.78</v>
      </c>
      <c r="K13" s="377"/>
      <c r="L13" s="508">
        <v>263899137.69999999</v>
      </c>
      <c r="M13" s="377"/>
    </row>
    <row r="14" spans="1:17" ht="36" customHeight="1" x14ac:dyDescent="0.25">
      <c r="A14" s="2" t="s">
        <v>2</v>
      </c>
      <c r="B14" s="501" t="s">
        <v>679</v>
      </c>
      <c r="C14" s="381"/>
      <c r="D14" s="381"/>
      <c r="E14" s="381"/>
      <c r="F14" s="381"/>
      <c r="G14" s="377"/>
      <c r="H14" s="511">
        <v>0</v>
      </c>
      <c r="I14" s="377"/>
      <c r="J14" s="512">
        <v>0</v>
      </c>
      <c r="K14" s="377"/>
      <c r="L14" s="512">
        <v>0</v>
      </c>
      <c r="M14" s="377"/>
    </row>
    <row r="15" spans="1:17" x14ac:dyDescent="0.25">
      <c r="A15" s="2" t="s">
        <v>2</v>
      </c>
      <c r="B15" s="379" t="s">
        <v>680</v>
      </c>
      <c r="C15" s="381"/>
      <c r="D15" s="381"/>
      <c r="E15" s="381"/>
      <c r="F15" s="381"/>
      <c r="G15" s="377"/>
      <c r="H15" s="509">
        <v>426386</v>
      </c>
      <c r="I15" s="377"/>
      <c r="J15" s="510">
        <v>6499624249.1700001</v>
      </c>
      <c r="K15" s="377"/>
      <c r="L15" s="510">
        <v>6664744849.8800001</v>
      </c>
      <c r="M15" s="377"/>
    </row>
    <row r="16" spans="1:17" x14ac:dyDescent="0.25">
      <c r="A16" s="2" t="s">
        <v>2</v>
      </c>
      <c r="B16" s="341" t="s">
        <v>2</v>
      </c>
      <c r="C16" s="336"/>
      <c r="D16" s="336"/>
      <c r="E16" s="336"/>
      <c r="F16" s="336"/>
      <c r="G16" s="336"/>
      <c r="H16" s="341" t="s">
        <v>2</v>
      </c>
      <c r="I16" s="336"/>
      <c r="J16" s="341" t="s">
        <v>2</v>
      </c>
      <c r="K16" s="336"/>
      <c r="L16" s="341" t="s">
        <v>2</v>
      </c>
      <c r="M16" s="336"/>
    </row>
    <row r="17" spans="1:24" ht="2.4500000000000002" customHeight="1" x14ac:dyDescent="0.25"/>
    <row r="18" spans="1:24" ht="18" customHeight="1" x14ac:dyDescent="0.25">
      <c r="B18" s="517" t="s">
        <v>681</v>
      </c>
      <c r="C18" s="381"/>
      <c r="D18" s="381"/>
      <c r="E18" s="381"/>
      <c r="F18" s="381"/>
      <c r="G18" s="377"/>
      <c r="H18" s="380" t="s">
        <v>155</v>
      </c>
      <c r="I18" s="377"/>
      <c r="J18" s="380" t="s">
        <v>682</v>
      </c>
      <c r="K18" s="377"/>
    </row>
    <row r="19" spans="1:24" ht="18" customHeight="1" x14ac:dyDescent="0.25">
      <c r="B19" s="506" t="s">
        <v>683</v>
      </c>
      <c r="C19" s="381"/>
      <c r="D19" s="381"/>
      <c r="E19" s="381"/>
      <c r="F19" s="381"/>
      <c r="G19" s="377"/>
      <c r="H19" s="507">
        <f>369849+809</f>
        <v>370658</v>
      </c>
      <c r="I19" s="377"/>
      <c r="J19" s="516">
        <f>126906192.23+237809.01</f>
        <v>127144001.24000001</v>
      </c>
      <c r="K19" s="377"/>
    </row>
    <row r="20" spans="1:24" ht="18" customHeight="1" x14ac:dyDescent="0.25">
      <c r="B20" s="513" t="s">
        <v>684</v>
      </c>
      <c r="C20" s="381"/>
      <c r="D20" s="381"/>
      <c r="E20" s="381"/>
      <c r="F20" s="381"/>
      <c r="G20" s="377"/>
      <c r="H20" s="514">
        <v>2225</v>
      </c>
      <c r="I20" s="377"/>
      <c r="J20" s="515">
        <v>360099.29999999987</v>
      </c>
      <c r="K20" s="377"/>
      <c r="O20" s="330"/>
      <c r="P20" s="331"/>
    </row>
    <row r="21" spans="1:24" ht="18" customHeight="1" x14ac:dyDescent="0.25">
      <c r="B21" s="506" t="s">
        <v>685</v>
      </c>
      <c r="C21" s="381"/>
      <c r="D21" s="381"/>
      <c r="E21" s="381"/>
      <c r="F21" s="381"/>
      <c r="G21" s="377"/>
      <c r="H21" s="507">
        <v>0</v>
      </c>
      <c r="I21" s="377"/>
      <c r="J21" s="516">
        <v>153683.95000000001</v>
      </c>
      <c r="K21" s="377"/>
      <c r="P21" s="332"/>
    </row>
    <row r="22" spans="1:24" ht="18" customHeight="1" x14ac:dyDescent="0.25">
      <c r="B22" s="513" t="s">
        <v>686</v>
      </c>
      <c r="C22" s="381"/>
      <c r="D22" s="381"/>
      <c r="E22" s="381"/>
      <c r="F22" s="381"/>
      <c r="G22" s="377"/>
      <c r="H22" s="514">
        <v>10395</v>
      </c>
      <c r="I22" s="377"/>
      <c r="J22" s="515">
        <v>18944537.399999999</v>
      </c>
      <c r="K22" s="377"/>
      <c r="O22" s="330"/>
      <c r="P22" s="333"/>
    </row>
    <row r="23" spans="1:24" ht="18" customHeight="1" x14ac:dyDescent="0.25">
      <c r="B23" s="506" t="s">
        <v>687</v>
      </c>
      <c r="C23" s="381"/>
      <c r="D23" s="381"/>
      <c r="E23" s="381"/>
      <c r="F23" s="381"/>
      <c r="G23" s="377"/>
      <c r="H23" s="507">
        <v>31527</v>
      </c>
      <c r="I23" s="377"/>
      <c r="J23" s="516">
        <v>140200259.56999999</v>
      </c>
      <c r="K23" s="377"/>
    </row>
    <row r="24" spans="1:24" ht="18" customHeight="1" x14ac:dyDescent="0.25">
      <c r="B24" s="513" t="s">
        <v>688</v>
      </c>
      <c r="C24" s="381"/>
      <c r="D24" s="381"/>
      <c r="E24" s="381"/>
      <c r="F24" s="381"/>
      <c r="G24" s="377"/>
      <c r="H24" s="514">
        <v>0</v>
      </c>
      <c r="I24" s="377"/>
      <c r="J24" s="515">
        <v>320063.45</v>
      </c>
      <c r="K24" s="377"/>
    </row>
    <row r="25" spans="1:24" ht="18" customHeight="1" x14ac:dyDescent="0.25">
      <c r="B25" s="506" t="s">
        <v>689</v>
      </c>
      <c r="C25" s="381"/>
      <c r="D25" s="381"/>
      <c r="E25" s="381"/>
      <c r="F25" s="381"/>
      <c r="G25" s="377"/>
      <c r="H25" s="507">
        <v>0</v>
      </c>
      <c r="I25" s="377"/>
      <c r="J25" s="516">
        <v>44437502.210000001</v>
      </c>
      <c r="K25" s="377"/>
    </row>
    <row r="26" spans="1:24" ht="18" customHeight="1" x14ac:dyDescent="0.25">
      <c r="B26" s="517" t="s">
        <v>116</v>
      </c>
      <c r="C26" s="381"/>
      <c r="D26" s="381"/>
      <c r="E26" s="381"/>
      <c r="F26" s="381"/>
      <c r="G26" s="377"/>
      <c r="H26" s="521">
        <v>414805</v>
      </c>
      <c r="I26" s="377"/>
      <c r="J26" s="522">
        <v>331560147.12</v>
      </c>
      <c r="K26" s="377"/>
    </row>
    <row r="27" spans="1:24" ht="1.35" customHeight="1" x14ac:dyDescent="0.25"/>
    <row r="28" spans="1:24" x14ac:dyDescent="0.25">
      <c r="A28" s="174" t="s">
        <v>2</v>
      </c>
      <c r="B28" s="174" t="s">
        <v>2</v>
      </c>
      <c r="C28" s="523" t="s">
        <v>2</v>
      </c>
      <c r="D28" s="336"/>
      <c r="E28" s="175" t="s">
        <v>2</v>
      </c>
      <c r="F28" s="175" t="s">
        <v>2</v>
      </c>
      <c r="G28" s="175" t="s">
        <v>2</v>
      </c>
      <c r="H28" s="175" t="s">
        <v>2</v>
      </c>
      <c r="I28" s="518" t="s">
        <v>2</v>
      </c>
      <c r="J28" s="336"/>
      <c r="K28" s="518" t="s">
        <v>2</v>
      </c>
      <c r="L28" s="336"/>
      <c r="M28" s="518" t="s">
        <v>2</v>
      </c>
      <c r="N28" s="336"/>
      <c r="O28" s="175" t="s">
        <v>2</v>
      </c>
      <c r="P28" s="175" t="s">
        <v>2</v>
      </c>
      <c r="Q28" s="518" t="s">
        <v>2</v>
      </c>
      <c r="R28" s="336"/>
      <c r="S28" s="175" t="s">
        <v>2</v>
      </c>
      <c r="T28" s="175" t="s">
        <v>2</v>
      </c>
      <c r="U28" s="175" t="s">
        <v>2</v>
      </c>
      <c r="V28" s="175" t="s">
        <v>2</v>
      </c>
      <c r="W28" s="175" t="s">
        <v>2</v>
      </c>
      <c r="X28" s="175" t="s">
        <v>2</v>
      </c>
    </row>
    <row r="29" spans="1:24" x14ac:dyDescent="0.25">
      <c r="A29" s="115" t="s">
        <v>2</v>
      </c>
      <c r="B29" s="519">
        <v>44865</v>
      </c>
      <c r="C29" s="336"/>
      <c r="D29" s="336"/>
      <c r="E29" s="336"/>
      <c r="F29" s="336"/>
      <c r="G29" s="520" t="s">
        <v>690</v>
      </c>
      <c r="H29" s="381"/>
      <c r="I29" s="381"/>
      <c r="J29" s="381"/>
      <c r="K29" s="381"/>
      <c r="L29" s="381"/>
      <c r="M29" s="381"/>
      <c r="N29" s="381"/>
      <c r="O29" s="377"/>
      <c r="P29" s="520" t="s">
        <v>109</v>
      </c>
      <c r="Q29" s="381"/>
      <c r="R29" s="381"/>
      <c r="S29" s="381"/>
      <c r="T29" s="377"/>
      <c r="U29" s="520" t="s">
        <v>691</v>
      </c>
      <c r="V29" s="381"/>
      <c r="W29" s="381"/>
      <c r="X29" s="377"/>
    </row>
    <row r="30" spans="1:24" x14ac:dyDescent="0.25">
      <c r="A30" s="115" t="s">
        <v>2</v>
      </c>
      <c r="B30" s="473" t="s">
        <v>2</v>
      </c>
      <c r="C30" s="336"/>
      <c r="D30" s="336"/>
      <c r="E30" s="336"/>
      <c r="F30" s="336"/>
      <c r="G30" s="520" t="s">
        <v>692</v>
      </c>
      <c r="H30" s="377"/>
      <c r="I30" s="520" t="s">
        <v>693</v>
      </c>
      <c r="J30" s="381"/>
      <c r="K30" s="381"/>
      <c r="L30" s="377"/>
      <c r="M30" s="520" t="s">
        <v>694</v>
      </c>
      <c r="N30" s="381"/>
      <c r="O30" s="377"/>
      <c r="P30" s="520" t="s">
        <v>695</v>
      </c>
      <c r="Q30" s="381"/>
      <c r="R30" s="377"/>
      <c r="S30" s="520" t="s">
        <v>696</v>
      </c>
      <c r="T30" s="377"/>
      <c r="U30" s="520" t="s">
        <v>697</v>
      </c>
      <c r="V30" s="377"/>
      <c r="W30" s="520" t="s">
        <v>698</v>
      </c>
      <c r="X30" s="377"/>
    </row>
    <row r="31" spans="1:24" ht="36" x14ac:dyDescent="0.25">
      <c r="A31" s="173" t="s">
        <v>2</v>
      </c>
      <c r="B31" s="379" t="s">
        <v>699</v>
      </c>
      <c r="C31" s="381"/>
      <c r="D31" s="377"/>
      <c r="E31" s="37" t="s">
        <v>700</v>
      </c>
      <c r="F31" s="37" t="s">
        <v>112</v>
      </c>
      <c r="G31" s="176" t="s">
        <v>700</v>
      </c>
      <c r="H31" s="176" t="s">
        <v>112</v>
      </c>
      <c r="I31" s="524" t="s">
        <v>700</v>
      </c>
      <c r="J31" s="377"/>
      <c r="K31" s="524" t="s">
        <v>112</v>
      </c>
      <c r="L31" s="377"/>
      <c r="M31" s="524" t="s">
        <v>700</v>
      </c>
      <c r="N31" s="377"/>
      <c r="O31" s="176" t="s">
        <v>112</v>
      </c>
      <c r="P31" s="176" t="s">
        <v>700</v>
      </c>
      <c r="Q31" s="524" t="s">
        <v>112</v>
      </c>
      <c r="R31" s="377"/>
      <c r="S31" s="176" t="s">
        <v>700</v>
      </c>
      <c r="T31" s="176" t="s">
        <v>112</v>
      </c>
      <c r="U31" s="176" t="s">
        <v>700</v>
      </c>
      <c r="V31" s="176" t="s">
        <v>112</v>
      </c>
      <c r="W31" s="176" t="s">
        <v>700</v>
      </c>
      <c r="X31" s="176" t="s">
        <v>112</v>
      </c>
    </row>
    <row r="32" spans="1:24" x14ac:dyDescent="0.25">
      <c r="A32" s="177" t="s">
        <v>2</v>
      </c>
      <c r="B32" s="525" t="s">
        <v>683</v>
      </c>
      <c r="C32" s="336"/>
      <c r="D32" s="336"/>
      <c r="E32" s="178">
        <v>413203</v>
      </c>
      <c r="F32" s="285">
        <v>6609819218.5900002</v>
      </c>
      <c r="G32" s="290">
        <v>63054</v>
      </c>
      <c r="H32" s="291">
        <v>534930231.47000003</v>
      </c>
      <c r="I32" s="526">
        <v>350149</v>
      </c>
      <c r="J32" s="336"/>
      <c r="K32" s="527">
        <v>6074888987.1199999</v>
      </c>
      <c r="L32" s="336"/>
      <c r="M32" s="526">
        <v>0</v>
      </c>
      <c r="N32" s="336"/>
      <c r="O32" s="291">
        <v>0</v>
      </c>
      <c r="P32" s="290">
        <v>215605</v>
      </c>
      <c r="Q32" s="527">
        <v>3922063379.23</v>
      </c>
      <c r="R32" s="336"/>
      <c r="S32" s="290">
        <v>197598</v>
      </c>
      <c r="T32" s="291">
        <v>2687755839.3600001</v>
      </c>
      <c r="U32" s="290">
        <v>399115</v>
      </c>
      <c r="V32" s="291">
        <v>6324811157.4799995</v>
      </c>
      <c r="W32" s="290">
        <v>14088</v>
      </c>
      <c r="X32" s="291">
        <v>285008061.11000001</v>
      </c>
    </row>
    <row r="33" spans="1:24" x14ac:dyDescent="0.25">
      <c r="A33" s="177" t="s">
        <v>2</v>
      </c>
      <c r="B33" s="528" t="s">
        <v>684</v>
      </c>
      <c r="C33" s="336"/>
      <c r="D33" s="336"/>
      <c r="E33" s="292">
        <v>2104</v>
      </c>
      <c r="F33" s="284">
        <v>32291265.149999999</v>
      </c>
      <c r="G33" s="292">
        <v>482</v>
      </c>
      <c r="H33" s="284">
        <v>4242607.9800000004</v>
      </c>
      <c r="I33" s="529">
        <v>1622</v>
      </c>
      <c r="J33" s="336"/>
      <c r="K33" s="468">
        <v>28048657.170000002</v>
      </c>
      <c r="L33" s="336"/>
      <c r="M33" s="529">
        <v>0</v>
      </c>
      <c r="N33" s="336"/>
      <c r="O33" s="284">
        <v>0</v>
      </c>
      <c r="P33" s="292">
        <v>655</v>
      </c>
      <c r="Q33" s="468">
        <v>12858288.220000001</v>
      </c>
      <c r="R33" s="336"/>
      <c r="S33" s="292">
        <v>1449</v>
      </c>
      <c r="T33" s="284">
        <v>19432976.93</v>
      </c>
      <c r="U33" s="292">
        <v>1990</v>
      </c>
      <c r="V33" s="284">
        <v>29764262.219999999</v>
      </c>
      <c r="W33" s="292">
        <v>114</v>
      </c>
      <c r="X33" s="284">
        <v>2527002.9300000002</v>
      </c>
    </row>
    <row r="34" spans="1:24" x14ac:dyDescent="0.25">
      <c r="A34" s="177" t="s">
        <v>2</v>
      </c>
      <c r="B34" s="525" t="s">
        <v>686</v>
      </c>
      <c r="C34" s="336"/>
      <c r="D34" s="336"/>
      <c r="E34" s="178">
        <v>604</v>
      </c>
      <c r="F34" s="285">
        <v>5372335.5499999998</v>
      </c>
      <c r="G34" s="290">
        <v>29</v>
      </c>
      <c r="H34" s="291">
        <v>10759.63</v>
      </c>
      <c r="I34" s="526">
        <v>575</v>
      </c>
      <c r="J34" s="336"/>
      <c r="K34" s="527">
        <v>5361575.92</v>
      </c>
      <c r="L34" s="336"/>
      <c r="M34" s="526">
        <v>0</v>
      </c>
      <c r="N34" s="336"/>
      <c r="O34" s="291">
        <v>0</v>
      </c>
      <c r="P34" s="290">
        <v>287</v>
      </c>
      <c r="Q34" s="527">
        <v>2792917.2</v>
      </c>
      <c r="R34" s="336"/>
      <c r="S34" s="290">
        <v>317</v>
      </c>
      <c r="T34" s="291">
        <v>2579418.35</v>
      </c>
      <c r="U34" s="290">
        <v>590</v>
      </c>
      <c r="V34" s="291">
        <v>5271158.03</v>
      </c>
      <c r="W34" s="290">
        <v>14</v>
      </c>
      <c r="X34" s="291">
        <v>101177.52</v>
      </c>
    </row>
    <row r="35" spans="1:24" x14ac:dyDescent="0.25">
      <c r="A35" s="177" t="s">
        <v>2</v>
      </c>
      <c r="B35" s="528" t="s">
        <v>687</v>
      </c>
      <c r="C35" s="336"/>
      <c r="D35" s="336"/>
      <c r="E35" s="292">
        <v>1372</v>
      </c>
      <c r="F35" s="293">
        <v>-2506036.89</v>
      </c>
      <c r="G35" s="292">
        <v>144</v>
      </c>
      <c r="H35" s="293">
        <v>-193662.23</v>
      </c>
      <c r="I35" s="529">
        <v>1228</v>
      </c>
      <c r="J35" s="336"/>
      <c r="K35" s="530">
        <v>-2312374.66</v>
      </c>
      <c r="L35" s="336"/>
      <c r="M35" s="529">
        <v>0</v>
      </c>
      <c r="N35" s="336"/>
      <c r="O35" s="284">
        <v>0</v>
      </c>
      <c r="P35" s="292">
        <v>773</v>
      </c>
      <c r="Q35" s="530">
        <v>-1229698.93</v>
      </c>
      <c r="R35" s="336"/>
      <c r="S35" s="292">
        <v>599</v>
      </c>
      <c r="T35" s="293">
        <v>-1276337.96</v>
      </c>
      <c r="U35" s="292">
        <v>1341</v>
      </c>
      <c r="V35" s="293">
        <v>-2487782.0299999998</v>
      </c>
      <c r="W35" s="292">
        <v>31</v>
      </c>
      <c r="X35" s="293">
        <v>-18254.86</v>
      </c>
    </row>
    <row r="36" spans="1:24" x14ac:dyDescent="0.25">
      <c r="A36" s="179" t="s">
        <v>2</v>
      </c>
      <c r="B36" s="294" t="s">
        <v>116</v>
      </c>
      <c r="C36" s="531" t="s">
        <v>2</v>
      </c>
      <c r="D36" s="381"/>
      <c r="E36" s="180">
        <v>417283</v>
      </c>
      <c r="F36" s="181">
        <v>6644976782.3999996</v>
      </c>
      <c r="G36" s="295">
        <v>63709</v>
      </c>
      <c r="H36" s="296">
        <v>538989936.85000002</v>
      </c>
      <c r="I36" s="532">
        <v>353574</v>
      </c>
      <c r="J36" s="381"/>
      <c r="K36" s="533">
        <v>6105986845.5500002</v>
      </c>
      <c r="L36" s="381"/>
      <c r="M36" s="532">
        <v>0</v>
      </c>
      <c r="N36" s="381"/>
      <c r="O36" s="296">
        <v>0</v>
      </c>
      <c r="P36" s="295">
        <v>217320</v>
      </c>
      <c r="Q36" s="533">
        <v>3936484885.7199998</v>
      </c>
      <c r="R36" s="381"/>
      <c r="S36" s="295">
        <v>199963</v>
      </c>
      <c r="T36" s="296">
        <v>2708491896.6799998</v>
      </c>
      <c r="U36" s="295">
        <v>403036</v>
      </c>
      <c r="V36" s="296">
        <v>6357358795.6999998</v>
      </c>
      <c r="W36" s="295">
        <v>14247</v>
      </c>
      <c r="X36" s="296">
        <v>287617986.69999999</v>
      </c>
    </row>
    <row r="37" spans="1:24" ht="3.75" customHeight="1" x14ac:dyDescent="0.25"/>
    <row r="38" spans="1:24" x14ac:dyDescent="0.25">
      <c r="A38" s="174" t="s">
        <v>2</v>
      </c>
      <c r="B38" s="174" t="s">
        <v>2</v>
      </c>
      <c r="C38" s="523" t="s">
        <v>2</v>
      </c>
      <c r="D38" s="336"/>
      <c r="E38" s="175" t="s">
        <v>2</v>
      </c>
      <c r="F38" s="175" t="s">
        <v>2</v>
      </c>
      <c r="G38" s="175" t="s">
        <v>2</v>
      </c>
      <c r="H38" s="175" t="s">
        <v>2</v>
      </c>
      <c r="I38" s="518" t="s">
        <v>2</v>
      </c>
      <c r="J38" s="336"/>
      <c r="K38" s="518" t="s">
        <v>2</v>
      </c>
      <c r="L38" s="336"/>
      <c r="M38" s="518" t="s">
        <v>2</v>
      </c>
      <c r="N38" s="336"/>
      <c r="O38" s="175" t="s">
        <v>2</v>
      </c>
      <c r="P38" s="175" t="s">
        <v>2</v>
      </c>
      <c r="Q38" s="518" t="s">
        <v>2</v>
      </c>
      <c r="R38" s="336"/>
      <c r="S38" s="175" t="s">
        <v>2</v>
      </c>
      <c r="T38" s="175" t="s">
        <v>2</v>
      </c>
      <c r="U38" s="175" t="s">
        <v>2</v>
      </c>
      <c r="V38" s="175" t="s">
        <v>2</v>
      </c>
      <c r="W38" s="175" t="s">
        <v>2</v>
      </c>
      <c r="X38" s="175" t="s">
        <v>2</v>
      </c>
    </row>
    <row r="39" spans="1:24" x14ac:dyDescent="0.25">
      <c r="A39" s="115" t="s">
        <v>2</v>
      </c>
      <c r="B39" s="534" t="s">
        <v>701</v>
      </c>
      <c r="C39" s="336"/>
      <c r="D39" s="336"/>
      <c r="E39" s="336"/>
      <c r="F39" s="336"/>
      <c r="G39" s="520" t="s">
        <v>690</v>
      </c>
      <c r="H39" s="381"/>
      <c r="I39" s="381"/>
      <c r="J39" s="381"/>
      <c r="K39" s="381"/>
      <c r="L39" s="381"/>
      <c r="M39" s="381"/>
      <c r="N39" s="381"/>
      <c r="O39" s="377"/>
      <c r="P39" s="520" t="s">
        <v>109</v>
      </c>
      <c r="Q39" s="381"/>
      <c r="R39" s="381"/>
      <c r="S39" s="381"/>
      <c r="T39" s="377"/>
      <c r="U39" s="520" t="s">
        <v>691</v>
      </c>
      <c r="V39" s="381"/>
      <c r="W39" s="381"/>
      <c r="X39" s="377"/>
    </row>
    <row r="40" spans="1:24" x14ac:dyDescent="0.25">
      <c r="A40" s="115" t="s">
        <v>2</v>
      </c>
      <c r="B40" s="473" t="s">
        <v>2</v>
      </c>
      <c r="C40" s="336"/>
      <c r="D40" s="336"/>
      <c r="E40" s="336"/>
      <c r="F40" s="336"/>
      <c r="G40" s="520" t="s">
        <v>692</v>
      </c>
      <c r="H40" s="377"/>
      <c r="I40" s="520" t="s">
        <v>693</v>
      </c>
      <c r="J40" s="381"/>
      <c r="K40" s="381"/>
      <c r="L40" s="377"/>
      <c r="M40" s="520" t="s">
        <v>694</v>
      </c>
      <c r="N40" s="381"/>
      <c r="O40" s="377"/>
      <c r="P40" s="520" t="s">
        <v>695</v>
      </c>
      <c r="Q40" s="381"/>
      <c r="R40" s="377"/>
      <c r="S40" s="520" t="s">
        <v>696</v>
      </c>
      <c r="T40" s="377"/>
      <c r="U40" s="520" t="s">
        <v>697</v>
      </c>
      <c r="V40" s="377"/>
      <c r="W40" s="520" t="s">
        <v>698</v>
      </c>
      <c r="X40" s="377"/>
    </row>
    <row r="41" spans="1:24" ht="36" x14ac:dyDescent="0.25">
      <c r="A41" s="173" t="s">
        <v>2</v>
      </c>
      <c r="B41" s="379" t="s">
        <v>702</v>
      </c>
      <c r="C41" s="381"/>
      <c r="D41" s="377"/>
      <c r="E41" s="37" t="s">
        <v>700</v>
      </c>
      <c r="F41" s="37" t="s">
        <v>112</v>
      </c>
      <c r="G41" s="176" t="s">
        <v>700</v>
      </c>
      <c r="H41" s="176" t="s">
        <v>112</v>
      </c>
      <c r="I41" s="524" t="s">
        <v>700</v>
      </c>
      <c r="J41" s="377"/>
      <c r="K41" s="524" t="s">
        <v>112</v>
      </c>
      <c r="L41" s="377"/>
      <c r="M41" s="524" t="s">
        <v>700</v>
      </c>
      <c r="N41" s="377"/>
      <c r="O41" s="176" t="s">
        <v>112</v>
      </c>
      <c r="P41" s="176" t="s">
        <v>700</v>
      </c>
      <c r="Q41" s="524" t="s">
        <v>112</v>
      </c>
      <c r="R41" s="377"/>
      <c r="S41" s="176" t="s">
        <v>700</v>
      </c>
      <c r="T41" s="176" t="s">
        <v>112</v>
      </c>
      <c r="U41" s="176" t="s">
        <v>700</v>
      </c>
      <c r="V41" s="176" t="s">
        <v>112</v>
      </c>
      <c r="W41" s="176" t="s">
        <v>700</v>
      </c>
      <c r="X41" s="176" t="s">
        <v>112</v>
      </c>
    </row>
    <row r="42" spans="1:24" x14ac:dyDescent="0.25">
      <c r="A42" s="177" t="s">
        <v>2</v>
      </c>
      <c r="B42" s="525" t="s">
        <v>703</v>
      </c>
      <c r="C42" s="336"/>
      <c r="D42" s="336"/>
      <c r="E42" s="178">
        <v>11581</v>
      </c>
      <c r="F42" s="285">
        <v>263746548.78</v>
      </c>
      <c r="G42" s="290">
        <v>1940</v>
      </c>
      <c r="H42" s="291">
        <v>23368751.629999999</v>
      </c>
      <c r="I42" s="526">
        <v>9582</v>
      </c>
      <c r="J42" s="336"/>
      <c r="K42" s="527">
        <v>238668072.47999999</v>
      </c>
      <c r="L42" s="336"/>
      <c r="M42" s="526">
        <v>59</v>
      </c>
      <c r="N42" s="336"/>
      <c r="O42" s="291">
        <v>1709724.67</v>
      </c>
      <c r="P42" s="290">
        <v>4666</v>
      </c>
      <c r="Q42" s="527">
        <v>127773117.03</v>
      </c>
      <c r="R42" s="336"/>
      <c r="S42" s="290">
        <v>6915</v>
      </c>
      <c r="T42" s="291">
        <v>135973431.75</v>
      </c>
      <c r="U42" s="290">
        <v>11513</v>
      </c>
      <c r="V42" s="291">
        <v>261988128.19999999</v>
      </c>
      <c r="W42" s="290">
        <v>68</v>
      </c>
      <c r="X42" s="291">
        <v>1758420.58</v>
      </c>
    </row>
    <row r="43" spans="1:24" x14ac:dyDescent="0.25">
      <c r="A43" s="177" t="s">
        <v>2</v>
      </c>
      <c r="B43" s="528" t="s">
        <v>683</v>
      </c>
      <c r="C43" s="336"/>
      <c r="D43" s="336"/>
      <c r="E43" s="292">
        <v>370658</v>
      </c>
      <c r="F43" s="284">
        <v>6192255016.8400002</v>
      </c>
      <c r="G43" s="292">
        <v>59724</v>
      </c>
      <c r="H43" s="284">
        <v>494142152.45000005</v>
      </c>
      <c r="I43" s="529">
        <v>309657</v>
      </c>
      <c r="J43" s="336"/>
      <c r="K43" s="468">
        <v>5667390017.6600008</v>
      </c>
      <c r="L43" s="336"/>
      <c r="M43" s="529">
        <v>1277</v>
      </c>
      <c r="N43" s="336"/>
      <c r="O43" s="284">
        <v>30722846.729999997</v>
      </c>
      <c r="P43" s="292">
        <v>185054</v>
      </c>
      <c r="Q43" s="468">
        <v>3543760914.4200001</v>
      </c>
      <c r="R43" s="336"/>
      <c r="S43" s="292">
        <v>185604</v>
      </c>
      <c r="T43" s="284">
        <v>2648494102.4200001</v>
      </c>
      <c r="U43" s="292">
        <v>356183</v>
      </c>
      <c r="V43" s="284">
        <v>5861375672.3500004</v>
      </c>
      <c r="W43" s="292">
        <v>14475</v>
      </c>
      <c r="X43" s="284">
        <v>330879344.49000001</v>
      </c>
    </row>
    <row r="44" spans="1:24" x14ac:dyDescent="0.25">
      <c r="A44" s="177" t="s">
        <v>2</v>
      </c>
      <c r="B44" s="525" t="s">
        <v>684</v>
      </c>
      <c r="C44" s="336"/>
      <c r="D44" s="336"/>
      <c r="E44" s="178">
        <v>2225</v>
      </c>
      <c r="F44" s="285">
        <v>36411327.329999991</v>
      </c>
      <c r="G44" s="290">
        <v>509</v>
      </c>
      <c r="H44" s="291">
        <v>5001350.9700000007</v>
      </c>
      <c r="I44" s="526">
        <v>1706</v>
      </c>
      <c r="J44" s="336"/>
      <c r="K44" s="527">
        <v>31180327.479999993</v>
      </c>
      <c r="L44" s="336"/>
      <c r="M44" s="526">
        <v>10</v>
      </c>
      <c r="N44" s="336"/>
      <c r="O44" s="291">
        <v>229648.88</v>
      </c>
      <c r="P44" s="290">
        <v>659</v>
      </c>
      <c r="Q44" s="527">
        <v>13622161.130000003</v>
      </c>
      <c r="R44" s="336"/>
      <c r="S44" s="290">
        <v>1566</v>
      </c>
      <c r="T44" s="291">
        <v>22789166.199999992</v>
      </c>
      <c r="U44" s="290">
        <v>2066</v>
      </c>
      <c r="V44" s="291">
        <v>32395022.519999996</v>
      </c>
      <c r="W44" s="290">
        <v>159</v>
      </c>
      <c r="X44" s="291">
        <v>4016304.810000001</v>
      </c>
    </row>
    <row r="45" spans="1:24" x14ac:dyDescent="0.25">
      <c r="A45" s="177" t="s">
        <v>2</v>
      </c>
      <c r="B45" s="528" t="s">
        <v>686</v>
      </c>
      <c r="C45" s="336"/>
      <c r="D45" s="336"/>
      <c r="E45" s="292">
        <v>10395</v>
      </c>
      <c r="F45" s="284">
        <v>5577774.8799999999</v>
      </c>
      <c r="G45" s="292">
        <v>2513</v>
      </c>
      <c r="H45" s="284">
        <v>41761.410000000003</v>
      </c>
      <c r="I45" s="529">
        <v>7882</v>
      </c>
      <c r="J45" s="336"/>
      <c r="K45" s="468">
        <v>5536013.4699999997</v>
      </c>
      <c r="L45" s="336"/>
      <c r="M45" s="529">
        <v>0</v>
      </c>
      <c r="N45" s="336"/>
      <c r="O45" s="284">
        <v>0</v>
      </c>
      <c r="P45" s="292">
        <v>5599</v>
      </c>
      <c r="Q45" s="468">
        <v>2907383.76</v>
      </c>
      <c r="R45" s="336"/>
      <c r="S45" s="292">
        <v>4796</v>
      </c>
      <c r="T45" s="284">
        <v>2670391.12</v>
      </c>
      <c r="U45" s="292">
        <v>9814</v>
      </c>
      <c r="V45" s="284">
        <v>5424988.1900000004</v>
      </c>
      <c r="W45" s="292">
        <v>581</v>
      </c>
      <c r="X45" s="284">
        <v>152786.69</v>
      </c>
    </row>
    <row r="46" spans="1:24" x14ac:dyDescent="0.25">
      <c r="A46" s="177" t="s">
        <v>2</v>
      </c>
      <c r="B46" s="525" t="s">
        <v>687</v>
      </c>
      <c r="C46" s="336"/>
      <c r="D46" s="336"/>
      <c r="E46" s="178">
        <v>31527</v>
      </c>
      <c r="F46" s="285">
        <v>1633581.34</v>
      </c>
      <c r="G46" s="290">
        <v>3022</v>
      </c>
      <c r="H46" s="291">
        <v>123521.27</v>
      </c>
      <c r="I46" s="526">
        <v>28458</v>
      </c>
      <c r="J46" s="336"/>
      <c r="K46" s="527">
        <v>1510060.07</v>
      </c>
      <c r="L46" s="336"/>
      <c r="M46" s="526">
        <v>47</v>
      </c>
      <c r="N46" s="336"/>
      <c r="O46" s="291">
        <v>0</v>
      </c>
      <c r="P46" s="290">
        <v>17296</v>
      </c>
      <c r="Q46" s="527">
        <v>840431.34</v>
      </c>
      <c r="R46" s="336"/>
      <c r="S46" s="290">
        <v>14231</v>
      </c>
      <c r="T46" s="291">
        <v>793150</v>
      </c>
      <c r="U46" s="290">
        <v>30859</v>
      </c>
      <c r="V46" s="291">
        <v>1616021.28</v>
      </c>
      <c r="W46" s="290">
        <v>668</v>
      </c>
      <c r="X46" s="291">
        <v>17560.060000000001</v>
      </c>
    </row>
    <row r="47" spans="1:24" x14ac:dyDescent="0.25">
      <c r="A47" s="179"/>
      <c r="B47" s="294" t="s">
        <v>116</v>
      </c>
      <c r="C47" s="531" t="s">
        <v>2</v>
      </c>
      <c r="D47" s="381"/>
      <c r="E47" s="180">
        <v>426386</v>
      </c>
      <c r="F47" s="181">
        <v>6499624249.1700001</v>
      </c>
      <c r="G47" s="295">
        <v>67708</v>
      </c>
      <c r="H47" s="296">
        <v>522677537.73000002</v>
      </c>
      <c r="I47" s="532">
        <v>357285</v>
      </c>
      <c r="J47" s="381"/>
      <c r="K47" s="533">
        <v>5944284491.1599998</v>
      </c>
      <c r="L47" s="381"/>
      <c r="M47" s="532">
        <v>1393</v>
      </c>
      <c r="N47" s="381"/>
      <c r="O47" s="296">
        <v>32662220.280000001</v>
      </c>
      <c r="P47" s="295">
        <v>213274</v>
      </c>
      <c r="Q47" s="533">
        <v>3688904007.6799998</v>
      </c>
      <c r="R47" s="381"/>
      <c r="S47" s="295">
        <v>213112</v>
      </c>
      <c r="T47" s="296">
        <v>2810720241.4899998</v>
      </c>
      <c r="U47" s="295">
        <v>410435</v>
      </c>
      <c r="V47" s="296">
        <v>6162799832.54</v>
      </c>
      <c r="W47" s="295">
        <v>15951</v>
      </c>
      <c r="X47" s="296">
        <v>336824416.63</v>
      </c>
    </row>
    <row r="48" spans="1:24" ht="20.25" customHeight="1" x14ac:dyDescent="0.25"/>
    <row r="49" spans="2:16" x14ac:dyDescent="0.25">
      <c r="B49" s="535" t="s">
        <v>704</v>
      </c>
      <c r="C49" s="536"/>
      <c r="D49" s="537"/>
      <c r="E49" s="470" t="s">
        <v>705</v>
      </c>
      <c r="F49" s="381"/>
      <c r="G49" s="381"/>
      <c r="H49" s="381"/>
      <c r="I49" s="381"/>
      <c r="J49" s="381"/>
      <c r="K49" s="381"/>
      <c r="L49" s="381"/>
      <c r="M49" s="381"/>
      <c r="N49" s="381"/>
      <c r="O49" s="377"/>
    </row>
    <row r="50" spans="2:16" x14ac:dyDescent="0.25">
      <c r="B50" s="538"/>
      <c r="C50" s="336"/>
      <c r="D50" s="348"/>
      <c r="E50" s="470" t="s">
        <v>683</v>
      </c>
      <c r="F50" s="377"/>
      <c r="G50" s="470" t="s">
        <v>684</v>
      </c>
      <c r="H50" s="377"/>
      <c r="I50" s="470" t="s">
        <v>686</v>
      </c>
      <c r="J50" s="381"/>
      <c r="K50" s="381"/>
      <c r="L50" s="377"/>
      <c r="M50" s="470" t="s">
        <v>687</v>
      </c>
      <c r="N50" s="381"/>
      <c r="O50" s="377"/>
    </row>
    <row r="51" spans="2:16" ht="36" x14ac:dyDescent="0.25">
      <c r="B51" s="517" t="s">
        <v>706</v>
      </c>
      <c r="C51" s="381"/>
      <c r="D51" s="377"/>
      <c r="E51" s="37" t="s">
        <v>155</v>
      </c>
      <c r="F51" s="62" t="s">
        <v>112</v>
      </c>
      <c r="G51" s="37" t="s">
        <v>155</v>
      </c>
      <c r="H51" s="62" t="s">
        <v>112</v>
      </c>
      <c r="I51" s="380" t="s">
        <v>155</v>
      </c>
      <c r="J51" s="377"/>
      <c r="K51" s="470" t="s">
        <v>112</v>
      </c>
      <c r="L51" s="377"/>
      <c r="M51" s="380" t="s">
        <v>155</v>
      </c>
      <c r="N51" s="377"/>
      <c r="O51" s="62" t="s">
        <v>112</v>
      </c>
    </row>
    <row r="52" spans="2:16" x14ac:dyDescent="0.25">
      <c r="B52" s="513" t="s">
        <v>707</v>
      </c>
      <c r="C52" s="381"/>
      <c r="D52" s="377"/>
      <c r="E52" s="297">
        <v>11581</v>
      </c>
      <c r="F52" s="298">
        <v>263746548.78</v>
      </c>
      <c r="G52" s="297">
        <v>0</v>
      </c>
      <c r="H52" s="298">
        <v>0</v>
      </c>
      <c r="I52" s="540">
        <v>0</v>
      </c>
      <c r="J52" s="377"/>
      <c r="K52" s="541">
        <v>0</v>
      </c>
      <c r="L52" s="377"/>
      <c r="M52" s="540">
        <v>0</v>
      </c>
      <c r="N52" s="377"/>
      <c r="O52" s="298">
        <v>0</v>
      </c>
      <c r="P52" s="182" t="s">
        <v>2</v>
      </c>
    </row>
    <row r="53" spans="2:16" x14ac:dyDescent="0.25">
      <c r="B53" s="506" t="s">
        <v>683</v>
      </c>
      <c r="C53" s="381"/>
      <c r="D53" s="377"/>
      <c r="E53" s="299">
        <f>369632+367</f>
        <v>369999</v>
      </c>
      <c r="F53" s="287">
        <f>6176590888.74+5438372.06</f>
        <v>6182029260.8000002</v>
      </c>
      <c r="G53" s="299">
        <v>205</v>
      </c>
      <c r="H53" s="287">
        <v>3830346.35</v>
      </c>
      <c r="I53" s="539">
        <v>2687</v>
      </c>
      <c r="J53" s="377"/>
      <c r="K53" s="516">
        <v>2303105.34</v>
      </c>
      <c r="L53" s="377"/>
      <c r="M53" s="539">
        <v>8615</v>
      </c>
      <c r="N53" s="377"/>
      <c r="O53" s="287">
        <v>1094034.1100000001</v>
      </c>
    </row>
    <row r="54" spans="2:16" x14ac:dyDescent="0.25">
      <c r="B54" s="513" t="s">
        <v>684</v>
      </c>
      <c r="C54" s="381"/>
      <c r="D54" s="377"/>
      <c r="E54" s="297">
        <f>217+442</f>
        <v>659</v>
      </c>
      <c r="F54" s="288">
        <f>3636917.23+6588838.81</f>
        <v>10225756.039999999</v>
      </c>
      <c r="G54" s="297">
        <v>2020</v>
      </c>
      <c r="H54" s="288">
        <v>32580980.98</v>
      </c>
      <c r="I54" s="540">
        <v>26</v>
      </c>
      <c r="J54" s="377"/>
      <c r="K54" s="515">
        <v>84124</v>
      </c>
      <c r="L54" s="377"/>
      <c r="M54" s="540">
        <v>62</v>
      </c>
      <c r="N54" s="377"/>
      <c r="O54" s="288">
        <v>2273.0500000000002</v>
      </c>
    </row>
    <row r="55" spans="2:16" x14ac:dyDescent="0.25">
      <c r="B55" s="506" t="s">
        <v>686</v>
      </c>
      <c r="C55" s="381"/>
      <c r="D55" s="377"/>
      <c r="E55" s="299">
        <v>0</v>
      </c>
      <c r="F55" s="287">
        <v>0</v>
      </c>
      <c r="G55" s="299">
        <v>0</v>
      </c>
      <c r="H55" s="287">
        <v>0</v>
      </c>
      <c r="I55" s="539">
        <v>7682</v>
      </c>
      <c r="J55" s="377"/>
      <c r="K55" s="516">
        <v>3190545.54</v>
      </c>
      <c r="L55" s="377"/>
      <c r="M55" s="539">
        <v>1</v>
      </c>
      <c r="N55" s="377"/>
      <c r="O55" s="287">
        <v>0</v>
      </c>
    </row>
    <row r="56" spans="2:16" x14ac:dyDescent="0.25">
      <c r="B56" s="513" t="s">
        <v>687</v>
      </c>
      <c r="C56" s="381"/>
      <c r="D56" s="377"/>
      <c r="E56" s="297">
        <v>0</v>
      </c>
      <c r="F56" s="288">
        <v>0</v>
      </c>
      <c r="G56" s="297">
        <v>0</v>
      </c>
      <c r="H56" s="288">
        <v>0</v>
      </c>
      <c r="I56" s="540">
        <v>0</v>
      </c>
      <c r="J56" s="377"/>
      <c r="K56" s="515">
        <v>0</v>
      </c>
      <c r="L56" s="377"/>
      <c r="M56" s="540">
        <v>22849</v>
      </c>
      <c r="N56" s="377"/>
      <c r="O56" s="288">
        <v>537274.18000000005</v>
      </c>
    </row>
    <row r="57" spans="2:16" x14ac:dyDescent="0.25">
      <c r="B57" s="517" t="s">
        <v>116</v>
      </c>
      <c r="C57" s="381"/>
      <c r="D57" s="377"/>
      <c r="E57" s="286">
        <f>SUM(E52:E56)</f>
        <v>382239</v>
      </c>
      <c r="F57" s="289">
        <f>SUM(F52:F56)</f>
        <v>6456001565.6199999</v>
      </c>
      <c r="G57" s="286">
        <f>SUM(G52:G56)</f>
        <v>2225</v>
      </c>
      <c r="H57" s="289">
        <f>SUM(H52:H56)</f>
        <v>36411327.329999998</v>
      </c>
      <c r="I57" s="509">
        <v>10395</v>
      </c>
      <c r="J57" s="377"/>
      <c r="K57" s="522">
        <v>5577774.8799999999</v>
      </c>
      <c r="L57" s="377"/>
      <c r="M57" s="509">
        <v>31527</v>
      </c>
      <c r="N57" s="377"/>
      <c r="O57" s="289">
        <v>1633581.34</v>
      </c>
    </row>
    <row r="58" spans="2:16" ht="0" hidden="1" customHeight="1" x14ac:dyDescent="0.25"/>
    <row r="60" spans="2:16" x14ac:dyDescent="0.25">
      <c r="E60" s="330"/>
    </row>
    <row r="61" spans="2:16" x14ac:dyDescent="0.25">
      <c r="E61" s="330"/>
    </row>
  </sheetData>
  <sheetProtection algorithmName="SHA-512" hashValue="nv2O5+liAsLImo4CEMfJoEQMln+27XhW0+m7cf1eKCqhrRA29o1ZSFhVhpE21b7oZK+8cih6LEKJOjtL5Nf3vQ==" saltValue="27AZWFmglvWPY9w7+7Iwaw==" spinCount="100000" sheet="1" objects="1" scenarios="1"/>
  <mergeCells count="216">
    <mergeCell ref="B57:D57"/>
    <mergeCell ref="I57:J57"/>
    <mergeCell ref="K57:L57"/>
    <mergeCell ref="M57:N57"/>
    <mergeCell ref="B55:D55"/>
    <mergeCell ref="I55:J55"/>
    <mergeCell ref="K55:L55"/>
    <mergeCell ref="M55:N55"/>
    <mergeCell ref="B56:D56"/>
    <mergeCell ref="I56:J56"/>
    <mergeCell ref="K56:L56"/>
    <mergeCell ref="M56:N56"/>
    <mergeCell ref="B53:D53"/>
    <mergeCell ref="I53:J53"/>
    <mergeCell ref="K53:L53"/>
    <mergeCell ref="M53:N53"/>
    <mergeCell ref="B54:D54"/>
    <mergeCell ref="I54:J54"/>
    <mergeCell ref="K54:L54"/>
    <mergeCell ref="M54:N54"/>
    <mergeCell ref="B51:D51"/>
    <mergeCell ref="I51:J51"/>
    <mergeCell ref="K51:L51"/>
    <mergeCell ref="M51:N51"/>
    <mergeCell ref="B52:D52"/>
    <mergeCell ref="I52:J52"/>
    <mergeCell ref="K52:L52"/>
    <mergeCell ref="M52:N52"/>
    <mergeCell ref="B49:D50"/>
    <mergeCell ref="E49:O49"/>
    <mergeCell ref="E50:F50"/>
    <mergeCell ref="G50:H50"/>
    <mergeCell ref="I50:L50"/>
    <mergeCell ref="M50:O50"/>
    <mergeCell ref="B46:D46"/>
    <mergeCell ref="I46:J46"/>
    <mergeCell ref="K46:L46"/>
    <mergeCell ref="M46:N46"/>
    <mergeCell ref="Q46:R46"/>
    <mergeCell ref="C47:D47"/>
    <mergeCell ref="I47:J47"/>
    <mergeCell ref="K47:L47"/>
    <mergeCell ref="M47:N47"/>
    <mergeCell ref="Q47:R47"/>
    <mergeCell ref="B44:D44"/>
    <mergeCell ref="I44:J44"/>
    <mergeCell ref="K44:L44"/>
    <mergeCell ref="M44:N44"/>
    <mergeCell ref="Q44:R44"/>
    <mergeCell ref="B45:D45"/>
    <mergeCell ref="I45:J45"/>
    <mergeCell ref="K45:L45"/>
    <mergeCell ref="M45:N45"/>
    <mergeCell ref="Q45:R45"/>
    <mergeCell ref="B42:D42"/>
    <mergeCell ref="I42:J42"/>
    <mergeCell ref="K42:L42"/>
    <mergeCell ref="M42:N42"/>
    <mergeCell ref="Q42:R42"/>
    <mergeCell ref="B43:D43"/>
    <mergeCell ref="I43:J43"/>
    <mergeCell ref="K43:L43"/>
    <mergeCell ref="M43:N43"/>
    <mergeCell ref="Q43:R43"/>
    <mergeCell ref="U40:V40"/>
    <mergeCell ref="W40:X40"/>
    <mergeCell ref="B41:D41"/>
    <mergeCell ref="I41:J41"/>
    <mergeCell ref="K41:L41"/>
    <mergeCell ref="M41:N41"/>
    <mergeCell ref="Q41:R41"/>
    <mergeCell ref="B39:F39"/>
    <mergeCell ref="G39:O39"/>
    <mergeCell ref="P39:T39"/>
    <mergeCell ref="U39:X39"/>
    <mergeCell ref="B40:F40"/>
    <mergeCell ref="G40:H40"/>
    <mergeCell ref="I40:L40"/>
    <mergeCell ref="M40:O40"/>
    <mergeCell ref="P40:R40"/>
    <mergeCell ref="S40:T40"/>
    <mergeCell ref="C36:D36"/>
    <mergeCell ref="I36:J36"/>
    <mergeCell ref="K36:L36"/>
    <mergeCell ref="M36:N36"/>
    <mergeCell ref="Q36:R36"/>
    <mergeCell ref="C38:D38"/>
    <mergeCell ref="I38:J38"/>
    <mergeCell ref="K38:L38"/>
    <mergeCell ref="M38:N38"/>
    <mergeCell ref="Q38:R38"/>
    <mergeCell ref="B34:D34"/>
    <mergeCell ref="I34:J34"/>
    <mergeCell ref="K34:L34"/>
    <mergeCell ref="M34:N34"/>
    <mergeCell ref="Q34:R34"/>
    <mergeCell ref="B35:D35"/>
    <mergeCell ref="I35:J35"/>
    <mergeCell ref="K35:L35"/>
    <mergeCell ref="M35:N35"/>
    <mergeCell ref="Q35:R35"/>
    <mergeCell ref="B32:D32"/>
    <mergeCell ref="I32:J32"/>
    <mergeCell ref="K32:L32"/>
    <mergeCell ref="M32:N32"/>
    <mergeCell ref="Q32:R32"/>
    <mergeCell ref="B33:D33"/>
    <mergeCell ref="I33:J33"/>
    <mergeCell ref="K33:L33"/>
    <mergeCell ref="M33:N33"/>
    <mergeCell ref="Q33:R33"/>
    <mergeCell ref="U30:V30"/>
    <mergeCell ref="W30:X30"/>
    <mergeCell ref="B31:D31"/>
    <mergeCell ref="I31:J31"/>
    <mergeCell ref="K31:L31"/>
    <mergeCell ref="M31:N31"/>
    <mergeCell ref="Q31:R31"/>
    <mergeCell ref="B30:F30"/>
    <mergeCell ref="G30:H30"/>
    <mergeCell ref="I30:L30"/>
    <mergeCell ref="M30:O30"/>
    <mergeCell ref="P30:R30"/>
    <mergeCell ref="S30:T30"/>
    <mergeCell ref="M28:N28"/>
    <mergeCell ref="Q28:R28"/>
    <mergeCell ref="B29:F29"/>
    <mergeCell ref="G29:O29"/>
    <mergeCell ref="P29:T29"/>
    <mergeCell ref="U29:X29"/>
    <mergeCell ref="B26:G26"/>
    <mergeCell ref="H26:I26"/>
    <mergeCell ref="J26:K26"/>
    <mergeCell ref="C28:D28"/>
    <mergeCell ref="I28:J28"/>
    <mergeCell ref="K28:L28"/>
    <mergeCell ref="B24:G24"/>
    <mergeCell ref="H24:I24"/>
    <mergeCell ref="J24:K24"/>
    <mergeCell ref="B25:G25"/>
    <mergeCell ref="H25:I25"/>
    <mergeCell ref="J25:K25"/>
    <mergeCell ref="B22:G22"/>
    <mergeCell ref="H22:I22"/>
    <mergeCell ref="J22:K22"/>
    <mergeCell ref="B23:G23"/>
    <mergeCell ref="H23:I23"/>
    <mergeCell ref="J23:K23"/>
    <mergeCell ref="B20:G20"/>
    <mergeCell ref="H20:I20"/>
    <mergeCell ref="J20:K20"/>
    <mergeCell ref="B21:G21"/>
    <mergeCell ref="H21:I21"/>
    <mergeCell ref="J21:K21"/>
    <mergeCell ref="B18:G18"/>
    <mergeCell ref="H18:I18"/>
    <mergeCell ref="J18:K18"/>
    <mergeCell ref="B19:G19"/>
    <mergeCell ref="H19:I19"/>
    <mergeCell ref="J19:K19"/>
    <mergeCell ref="B15:G15"/>
    <mergeCell ref="H15:I15"/>
    <mergeCell ref="J15:K15"/>
    <mergeCell ref="L15:M15"/>
    <mergeCell ref="B16:G16"/>
    <mergeCell ref="H16:I16"/>
    <mergeCell ref="J16:K16"/>
    <mergeCell ref="L16:M16"/>
    <mergeCell ref="B13:G13"/>
    <mergeCell ref="H13:I13"/>
    <mergeCell ref="J13:K13"/>
    <mergeCell ref="L13:M13"/>
    <mergeCell ref="B14:G14"/>
    <mergeCell ref="H14:I14"/>
    <mergeCell ref="J14:K14"/>
    <mergeCell ref="L14:M14"/>
    <mergeCell ref="B11:G11"/>
    <mergeCell ref="H11:I11"/>
    <mergeCell ref="J11:K11"/>
    <mergeCell ref="L11:M11"/>
    <mergeCell ref="B12:G12"/>
    <mergeCell ref="H12:I12"/>
    <mergeCell ref="J12:K12"/>
    <mergeCell ref="L12:M12"/>
    <mergeCell ref="B9:G9"/>
    <mergeCell ref="H9:I9"/>
    <mergeCell ref="J9:K9"/>
    <mergeCell ref="L9:M9"/>
    <mergeCell ref="B10:G10"/>
    <mergeCell ref="H10:I10"/>
    <mergeCell ref="J10:K10"/>
    <mergeCell ref="L10:M10"/>
    <mergeCell ref="B8:G8"/>
    <mergeCell ref="H8:I8"/>
    <mergeCell ref="J8:K8"/>
    <mergeCell ref="L8:M8"/>
    <mergeCell ref="B5:G5"/>
    <mergeCell ref="H5:I5"/>
    <mergeCell ref="J5:K5"/>
    <mergeCell ref="L5:M5"/>
    <mergeCell ref="B6:G6"/>
    <mergeCell ref="H6:I6"/>
    <mergeCell ref="J6:K6"/>
    <mergeCell ref="L6:M6"/>
    <mergeCell ref="A1:C3"/>
    <mergeCell ref="D1:Q1"/>
    <mergeCell ref="D2:Q2"/>
    <mergeCell ref="D3:Q3"/>
    <mergeCell ref="B4:G4"/>
    <mergeCell ref="H4:I4"/>
    <mergeCell ref="J4:K4"/>
    <mergeCell ref="L4:M4"/>
    <mergeCell ref="B7:G7"/>
    <mergeCell ref="H7:I7"/>
    <mergeCell ref="J7:K7"/>
    <mergeCell ref="L7:M7"/>
  </mergeCells>
  <pageMargins left="0.25" right="0.25" top="0.25" bottom="0.25" header="0.25" footer="0.25"/>
  <pageSetup scale="44" orientation="landscape" cellComments="atEnd"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T50"/>
  <sheetViews>
    <sheetView showGridLines="0" workbookViewId="0">
      <selection activeCell="F17" sqref="F17"/>
    </sheetView>
  </sheetViews>
  <sheetFormatPr baseColWidth="10" defaultColWidth="9.140625" defaultRowHeight="15" x14ac:dyDescent="0.25"/>
  <cols>
    <col min="1" max="1" width="1.140625" customWidth="1"/>
    <col min="2" max="2" width="0.140625" customWidth="1"/>
    <col min="3" max="3" width="30.85546875" customWidth="1"/>
    <col min="4" max="4" width="0.140625" customWidth="1"/>
    <col min="5" max="5" width="1.28515625" customWidth="1"/>
    <col min="6" max="6" width="12.28515625" customWidth="1"/>
    <col min="7" max="7" width="0.140625" customWidth="1"/>
    <col min="8" max="8" width="13.5703125" customWidth="1"/>
    <col min="9" max="9" width="0.140625" customWidth="1"/>
    <col min="10" max="10" width="13.5703125" customWidth="1"/>
    <col min="11" max="11" width="0.140625" customWidth="1"/>
    <col min="12" max="12" width="18" customWidth="1"/>
    <col min="13" max="13" width="0.140625" customWidth="1"/>
    <col min="14" max="14" width="13.5703125" customWidth="1"/>
    <col min="15" max="15" width="0.140625" customWidth="1"/>
    <col min="16" max="16" width="13.5703125" customWidth="1"/>
    <col min="17" max="17" width="0.140625" customWidth="1"/>
    <col min="18" max="18" width="13.5703125" customWidth="1"/>
    <col min="19" max="19" width="0.140625" customWidth="1"/>
    <col min="20" max="20" width="18" customWidth="1"/>
    <col min="21" max="21" width="0.140625" customWidth="1"/>
    <col min="22" max="22" width="13.5703125" customWidth="1"/>
    <col min="23" max="23" width="0.140625" customWidth="1"/>
    <col min="24" max="24" width="18" customWidth="1"/>
    <col min="25" max="25" width="0.140625" customWidth="1"/>
    <col min="26" max="26" width="13.5703125" customWidth="1"/>
    <col min="27" max="27" width="0.140625" customWidth="1"/>
    <col min="28" max="28" width="18" customWidth="1"/>
    <col min="29" max="29" width="0.140625" customWidth="1"/>
    <col min="30" max="30" width="13.5703125" customWidth="1"/>
    <col min="31" max="31" width="0.140625" customWidth="1"/>
    <col min="32" max="32" width="18" customWidth="1"/>
    <col min="33" max="33" width="0.140625" customWidth="1"/>
    <col min="34" max="34" width="13.5703125" customWidth="1"/>
    <col min="35" max="35" width="0.140625" customWidth="1"/>
    <col min="36" max="36" width="18" customWidth="1"/>
    <col min="37" max="37" width="0.140625" customWidth="1"/>
    <col min="38" max="38" width="13.5703125" customWidth="1"/>
    <col min="39" max="39" width="0.140625" customWidth="1"/>
    <col min="40" max="40" width="18" customWidth="1"/>
    <col min="41" max="41" width="0.140625" customWidth="1"/>
    <col min="42" max="42" width="13.5703125" customWidth="1"/>
    <col min="43" max="43" width="0.140625" customWidth="1"/>
    <col min="44" max="44" width="18" customWidth="1"/>
    <col min="45" max="46" width="0.140625" customWidth="1"/>
  </cols>
  <sheetData>
    <row r="1" spans="1:46" ht="18" customHeight="1" x14ac:dyDescent="0.25">
      <c r="A1" s="336"/>
      <c r="B1" s="336"/>
      <c r="C1" s="336"/>
      <c r="D1" s="336"/>
      <c r="E1" s="336"/>
      <c r="F1" s="342" t="s">
        <v>0</v>
      </c>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row>
    <row r="2" spans="1:46" ht="18" customHeight="1" x14ac:dyDescent="0.25">
      <c r="A2" s="336"/>
      <c r="B2" s="336"/>
      <c r="C2" s="336"/>
      <c r="D2" s="336"/>
      <c r="E2" s="336"/>
      <c r="F2" s="342" t="s">
        <v>1</v>
      </c>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row>
    <row r="3" spans="1:46" ht="18" customHeight="1" x14ac:dyDescent="0.25">
      <c r="A3" s="336"/>
      <c r="B3" s="336"/>
      <c r="C3" s="336"/>
      <c r="D3" s="336"/>
      <c r="E3" s="336"/>
      <c r="F3" s="342" t="s">
        <v>2</v>
      </c>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row>
    <row r="4" spans="1:46" ht="18" customHeight="1" x14ac:dyDescent="0.25">
      <c r="C4" s="485" t="s">
        <v>2</v>
      </c>
      <c r="D4" s="336"/>
      <c r="E4" s="542" t="s">
        <v>2</v>
      </c>
      <c r="F4" s="336"/>
      <c r="G4" s="336"/>
      <c r="H4" s="543" t="s">
        <v>2</v>
      </c>
      <c r="I4" s="336"/>
      <c r="J4" s="543" t="s">
        <v>2</v>
      </c>
      <c r="K4" s="336"/>
      <c r="L4" s="543" t="s">
        <v>2</v>
      </c>
      <c r="M4" s="336"/>
      <c r="N4" s="543" t="s">
        <v>2</v>
      </c>
      <c r="O4" s="336"/>
      <c r="P4" s="543" t="s">
        <v>2</v>
      </c>
      <c r="Q4" s="336"/>
      <c r="R4" s="518" t="s">
        <v>2</v>
      </c>
      <c r="S4" s="336"/>
      <c r="T4" s="518" t="s">
        <v>2</v>
      </c>
      <c r="U4" s="336"/>
      <c r="V4" s="518" t="s">
        <v>2</v>
      </c>
      <c r="W4" s="336"/>
      <c r="X4" s="518" t="s">
        <v>2</v>
      </c>
      <c r="Y4" s="336"/>
      <c r="Z4" s="518" t="s">
        <v>2</v>
      </c>
      <c r="AA4" s="336"/>
      <c r="AB4" s="518" t="s">
        <v>2</v>
      </c>
      <c r="AC4" s="336"/>
      <c r="AD4" s="518" t="s">
        <v>2</v>
      </c>
      <c r="AE4" s="336"/>
      <c r="AF4" s="518" t="s">
        <v>2</v>
      </c>
      <c r="AG4" s="336"/>
      <c r="AH4" s="518" t="s">
        <v>2</v>
      </c>
      <c r="AI4" s="336"/>
      <c r="AJ4" s="518" t="s">
        <v>2</v>
      </c>
      <c r="AK4" s="336"/>
      <c r="AL4" s="518" t="s">
        <v>2</v>
      </c>
      <c r="AM4" s="336"/>
      <c r="AN4" s="518" t="s">
        <v>2</v>
      </c>
      <c r="AO4" s="336"/>
      <c r="AP4" s="518" t="s">
        <v>2</v>
      </c>
      <c r="AQ4" s="336"/>
      <c r="AR4" s="518" t="s">
        <v>2</v>
      </c>
      <c r="AS4" s="336"/>
    </row>
    <row r="5" spans="1:46" ht="18" customHeight="1" x14ac:dyDescent="0.25">
      <c r="C5" s="485" t="s">
        <v>708</v>
      </c>
      <c r="D5" s="336"/>
      <c r="E5" s="542" t="s">
        <v>2</v>
      </c>
      <c r="F5" s="336"/>
      <c r="G5" s="336"/>
      <c r="H5" s="543" t="s">
        <v>2</v>
      </c>
      <c r="I5" s="336"/>
      <c r="J5" s="543" t="s">
        <v>2</v>
      </c>
      <c r="K5" s="336"/>
      <c r="L5" s="543" t="s">
        <v>2</v>
      </c>
      <c r="M5" s="336"/>
      <c r="N5" s="543" t="s">
        <v>2</v>
      </c>
      <c r="O5" s="336"/>
      <c r="P5" s="543" t="s">
        <v>2</v>
      </c>
      <c r="Q5" s="336"/>
      <c r="R5" s="518" t="s">
        <v>2</v>
      </c>
      <c r="S5" s="336"/>
      <c r="T5" s="518" t="s">
        <v>2</v>
      </c>
      <c r="U5" s="336"/>
      <c r="V5" s="518" t="s">
        <v>2</v>
      </c>
      <c r="W5" s="336"/>
      <c r="X5" s="518" t="s">
        <v>2</v>
      </c>
      <c r="Y5" s="336"/>
      <c r="Z5" s="518" t="s">
        <v>2</v>
      </c>
      <c r="AA5" s="336"/>
      <c r="AB5" s="518" t="s">
        <v>2</v>
      </c>
      <c r="AC5" s="336"/>
      <c r="AD5" s="518" t="s">
        <v>2</v>
      </c>
      <c r="AE5" s="336"/>
      <c r="AF5" s="518" t="s">
        <v>2</v>
      </c>
      <c r="AG5" s="336"/>
      <c r="AH5" s="518" t="s">
        <v>2</v>
      </c>
      <c r="AI5" s="336"/>
      <c r="AJ5" s="518" t="s">
        <v>2</v>
      </c>
      <c r="AK5" s="336"/>
      <c r="AL5" s="518" t="s">
        <v>2</v>
      </c>
      <c r="AM5" s="336"/>
      <c r="AN5" s="518" t="s">
        <v>2</v>
      </c>
      <c r="AO5" s="336"/>
      <c r="AP5" s="518" t="s">
        <v>2</v>
      </c>
      <c r="AQ5" s="336"/>
      <c r="AR5" s="518" t="s">
        <v>2</v>
      </c>
      <c r="AS5" s="336"/>
    </row>
    <row r="6" spans="1:46" ht="18" customHeight="1" x14ac:dyDescent="0.25">
      <c r="C6" s="542" t="s">
        <v>2</v>
      </c>
      <c r="D6" s="336"/>
      <c r="E6" s="542" t="s">
        <v>2</v>
      </c>
      <c r="F6" s="336"/>
      <c r="G6" s="336"/>
      <c r="H6" s="543" t="s">
        <v>2</v>
      </c>
      <c r="I6" s="336"/>
      <c r="J6" s="543" t="s">
        <v>2</v>
      </c>
      <c r="K6" s="336"/>
      <c r="L6" s="543" t="s">
        <v>2</v>
      </c>
      <c r="M6" s="336"/>
      <c r="N6" s="543" t="s">
        <v>2</v>
      </c>
      <c r="O6" s="336"/>
      <c r="P6" s="543" t="s">
        <v>2</v>
      </c>
      <c r="Q6" s="336"/>
      <c r="R6" s="518" t="s">
        <v>2</v>
      </c>
      <c r="S6" s="336"/>
      <c r="T6" s="518" t="s">
        <v>2</v>
      </c>
      <c r="U6" s="336"/>
      <c r="V6" s="518" t="s">
        <v>2</v>
      </c>
      <c r="W6" s="336"/>
      <c r="X6" s="518" t="s">
        <v>2</v>
      </c>
      <c r="Y6" s="336"/>
      <c r="Z6" s="518" t="s">
        <v>2</v>
      </c>
      <c r="AA6" s="336"/>
      <c r="AB6" s="518" t="s">
        <v>2</v>
      </c>
      <c r="AC6" s="336"/>
      <c r="AD6" s="518" t="s">
        <v>2</v>
      </c>
      <c r="AE6" s="336"/>
      <c r="AF6" s="518" t="s">
        <v>2</v>
      </c>
      <c r="AG6" s="336"/>
      <c r="AH6" s="518" t="s">
        <v>2</v>
      </c>
      <c r="AI6" s="336"/>
      <c r="AJ6" s="518" t="s">
        <v>2</v>
      </c>
      <c r="AK6" s="336"/>
      <c r="AL6" s="518" t="s">
        <v>2</v>
      </c>
      <c r="AM6" s="336"/>
      <c r="AN6" s="518" t="s">
        <v>2</v>
      </c>
      <c r="AO6" s="336"/>
      <c r="AP6" s="518" t="s">
        <v>2</v>
      </c>
      <c r="AQ6" s="336"/>
      <c r="AR6" s="518" t="s">
        <v>2</v>
      </c>
      <c r="AS6" s="336"/>
    </row>
    <row r="7" spans="1:46" ht="18" customHeight="1" x14ac:dyDescent="0.25">
      <c r="C7" s="473" t="s">
        <v>709</v>
      </c>
      <c r="D7" s="336"/>
      <c r="E7" s="336"/>
      <c r="F7" s="336"/>
      <c r="G7" s="336"/>
      <c r="H7" s="336"/>
      <c r="I7" s="336"/>
      <c r="J7" s="336"/>
      <c r="K7" s="336"/>
      <c r="L7" s="336"/>
      <c r="M7" s="336"/>
      <c r="N7" s="336"/>
      <c r="O7" s="336"/>
      <c r="P7" s="336"/>
      <c r="Q7" s="336"/>
      <c r="R7" s="520" t="s">
        <v>690</v>
      </c>
      <c r="S7" s="381"/>
      <c r="T7" s="381"/>
      <c r="U7" s="381"/>
      <c r="V7" s="381"/>
      <c r="W7" s="381"/>
      <c r="X7" s="381"/>
      <c r="Y7" s="381"/>
      <c r="Z7" s="381"/>
      <c r="AA7" s="381"/>
      <c r="AB7" s="381"/>
      <c r="AC7" s="377"/>
      <c r="AD7" s="520" t="s">
        <v>109</v>
      </c>
      <c r="AE7" s="381"/>
      <c r="AF7" s="381"/>
      <c r="AG7" s="381"/>
      <c r="AH7" s="381"/>
      <c r="AI7" s="381"/>
      <c r="AJ7" s="381"/>
      <c r="AK7" s="377"/>
      <c r="AL7" s="520" t="s">
        <v>691</v>
      </c>
      <c r="AM7" s="381"/>
      <c r="AN7" s="381"/>
      <c r="AO7" s="381"/>
      <c r="AP7" s="381"/>
      <c r="AQ7" s="381"/>
      <c r="AR7" s="381"/>
      <c r="AS7" s="377"/>
    </row>
    <row r="8" spans="1:46" ht="18" customHeight="1" x14ac:dyDescent="0.25">
      <c r="C8" s="473" t="s">
        <v>2</v>
      </c>
      <c r="D8" s="336"/>
      <c r="E8" s="336"/>
      <c r="F8" s="336"/>
      <c r="G8" s="336"/>
      <c r="H8" s="336"/>
      <c r="I8" s="336"/>
      <c r="J8" s="336"/>
      <c r="K8" s="336"/>
      <c r="L8" s="336"/>
      <c r="M8" s="336"/>
      <c r="N8" s="336"/>
      <c r="O8" s="336"/>
      <c r="P8" s="336"/>
      <c r="Q8" s="336"/>
      <c r="R8" s="520" t="s">
        <v>692</v>
      </c>
      <c r="S8" s="381"/>
      <c r="T8" s="381"/>
      <c r="U8" s="377"/>
      <c r="V8" s="520" t="s">
        <v>693</v>
      </c>
      <c r="W8" s="381"/>
      <c r="X8" s="381"/>
      <c r="Y8" s="377"/>
      <c r="Z8" s="520" t="s">
        <v>694</v>
      </c>
      <c r="AA8" s="381"/>
      <c r="AB8" s="381"/>
      <c r="AC8" s="377"/>
      <c r="AD8" s="520" t="s">
        <v>695</v>
      </c>
      <c r="AE8" s="381"/>
      <c r="AF8" s="381"/>
      <c r="AG8" s="377"/>
      <c r="AH8" s="520" t="s">
        <v>696</v>
      </c>
      <c r="AI8" s="381"/>
      <c r="AJ8" s="381"/>
      <c r="AK8" s="377"/>
      <c r="AL8" s="520" t="s">
        <v>697</v>
      </c>
      <c r="AM8" s="381"/>
      <c r="AN8" s="381"/>
      <c r="AO8" s="377"/>
      <c r="AP8" s="520" t="s">
        <v>698</v>
      </c>
      <c r="AQ8" s="381"/>
      <c r="AR8" s="381"/>
      <c r="AS8" s="377"/>
    </row>
    <row r="9" spans="1:46" ht="59.1" customHeight="1" x14ac:dyDescent="0.25">
      <c r="C9" s="379" t="s">
        <v>710</v>
      </c>
      <c r="D9" s="381"/>
      <c r="E9" s="381"/>
      <c r="F9" s="381"/>
      <c r="G9" s="377"/>
      <c r="H9" s="544" t="s">
        <v>700</v>
      </c>
      <c r="I9" s="377"/>
      <c r="J9" s="544" t="s">
        <v>711</v>
      </c>
      <c r="K9" s="377"/>
      <c r="L9" s="544" t="s">
        <v>112</v>
      </c>
      <c r="M9" s="377"/>
      <c r="N9" s="544" t="s">
        <v>712</v>
      </c>
      <c r="O9" s="377"/>
      <c r="P9" s="544" t="s">
        <v>713</v>
      </c>
      <c r="Q9" s="377"/>
      <c r="R9" s="524" t="s">
        <v>700</v>
      </c>
      <c r="S9" s="377"/>
      <c r="T9" s="524" t="s">
        <v>112</v>
      </c>
      <c r="U9" s="377"/>
      <c r="V9" s="524" t="s">
        <v>700</v>
      </c>
      <c r="W9" s="377"/>
      <c r="X9" s="524" t="s">
        <v>112</v>
      </c>
      <c r="Y9" s="377"/>
      <c r="Z9" s="524" t="s">
        <v>700</v>
      </c>
      <c r="AA9" s="377"/>
      <c r="AB9" s="524" t="s">
        <v>112</v>
      </c>
      <c r="AC9" s="377"/>
      <c r="AD9" s="524" t="s">
        <v>700</v>
      </c>
      <c r="AE9" s="377"/>
      <c r="AF9" s="524" t="s">
        <v>112</v>
      </c>
      <c r="AG9" s="377"/>
      <c r="AH9" s="524" t="s">
        <v>700</v>
      </c>
      <c r="AI9" s="377"/>
      <c r="AJ9" s="524" t="s">
        <v>112</v>
      </c>
      <c r="AK9" s="377"/>
      <c r="AL9" s="524" t="s">
        <v>700</v>
      </c>
      <c r="AM9" s="377"/>
      <c r="AN9" s="524" t="s">
        <v>112</v>
      </c>
      <c r="AO9" s="377"/>
      <c r="AP9" s="524" t="s">
        <v>700</v>
      </c>
      <c r="AQ9" s="377"/>
      <c r="AR9" s="524" t="s">
        <v>112</v>
      </c>
      <c r="AS9" s="377"/>
    </row>
    <row r="10" spans="1:46" ht="18" customHeight="1" x14ac:dyDescent="0.25">
      <c r="C10" s="545" t="s">
        <v>714</v>
      </c>
      <c r="D10" s="336"/>
      <c r="E10" s="336"/>
      <c r="F10" s="336"/>
      <c r="G10" s="336"/>
      <c r="H10" s="546">
        <v>1057</v>
      </c>
      <c r="I10" s="336"/>
      <c r="J10" s="547">
        <f>H10/'Pool Data I'!$E$12</f>
        <v>2.4789744503806409E-3</v>
      </c>
      <c r="K10" s="336"/>
      <c r="L10" s="548">
        <v>16665200.719999993</v>
      </c>
      <c r="M10" s="336"/>
      <c r="N10" s="547">
        <f>L10/'Pool Data I'!$G$12</f>
        <v>2.5640252545565435E-3</v>
      </c>
      <c r="O10" s="336"/>
      <c r="P10" s="548">
        <v>616259.10999999917</v>
      </c>
      <c r="Q10" s="336"/>
      <c r="R10" s="549">
        <v>225</v>
      </c>
      <c r="S10" s="336"/>
      <c r="T10" s="550">
        <v>1985409.8400000003</v>
      </c>
      <c r="U10" s="336"/>
      <c r="V10" s="549">
        <v>826</v>
      </c>
      <c r="W10" s="336"/>
      <c r="X10" s="550">
        <v>14532416.359999996</v>
      </c>
      <c r="Y10" s="336"/>
      <c r="Z10" s="549">
        <v>6</v>
      </c>
      <c r="AA10" s="336"/>
      <c r="AB10" s="550">
        <v>147374.52000000002</v>
      </c>
      <c r="AC10" s="336"/>
      <c r="AD10" s="549">
        <v>330</v>
      </c>
      <c r="AE10" s="336"/>
      <c r="AF10" s="550">
        <v>6482272.320000004</v>
      </c>
      <c r="AG10" s="336"/>
      <c r="AH10" s="549">
        <v>727</v>
      </c>
      <c r="AI10" s="336"/>
      <c r="AJ10" s="550">
        <v>10182928.399999989</v>
      </c>
      <c r="AK10" s="336"/>
      <c r="AL10" s="549">
        <v>991</v>
      </c>
      <c r="AM10" s="336"/>
      <c r="AN10" s="550">
        <v>14927185.249999998</v>
      </c>
      <c r="AO10" s="336"/>
      <c r="AP10" s="549">
        <v>66</v>
      </c>
      <c r="AQ10" s="336"/>
      <c r="AR10" s="550">
        <v>1738015.4700000004</v>
      </c>
      <c r="AS10" s="336"/>
    </row>
    <row r="11" spans="1:46" ht="18" customHeight="1" x14ac:dyDescent="0.25">
      <c r="C11" s="551" t="s">
        <v>715</v>
      </c>
      <c r="D11" s="336"/>
      <c r="E11" s="336"/>
      <c r="F11" s="336"/>
      <c r="G11" s="336"/>
      <c r="H11" s="552">
        <v>490</v>
      </c>
      <c r="I11" s="336"/>
      <c r="J11" s="553">
        <f>H11/'Pool Data I'!$E$12</f>
        <v>1.1491934538188401E-3</v>
      </c>
      <c r="K11" s="336"/>
      <c r="L11" s="554">
        <v>8011140.3699999992</v>
      </c>
      <c r="M11" s="336"/>
      <c r="N11" s="553">
        <f>L11/'Pool Data I'!$G$12</f>
        <v>1.2325543851281894E-3</v>
      </c>
      <c r="O11" s="336"/>
      <c r="P11" s="554">
        <v>524370.26000000024</v>
      </c>
      <c r="Q11" s="336"/>
      <c r="R11" s="555">
        <v>124</v>
      </c>
      <c r="S11" s="336"/>
      <c r="T11" s="554">
        <v>1190097.3500000001</v>
      </c>
      <c r="U11" s="336"/>
      <c r="V11" s="555">
        <v>363</v>
      </c>
      <c r="W11" s="336"/>
      <c r="X11" s="554">
        <v>6752205.1599999955</v>
      </c>
      <c r="Y11" s="336"/>
      <c r="Z11" s="555">
        <v>3</v>
      </c>
      <c r="AA11" s="336"/>
      <c r="AB11" s="554">
        <v>68837.86</v>
      </c>
      <c r="AC11" s="336"/>
      <c r="AD11" s="555">
        <v>137</v>
      </c>
      <c r="AE11" s="336"/>
      <c r="AF11" s="554">
        <v>2784179.2099999995</v>
      </c>
      <c r="AG11" s="336"/>
      <c r="AH11" s="555">
        <v>353</v>
      </c>
      <c r="AI11" s="336"/>
      <c r="AJ11" s="554">
        <v>5226961.1599999983</v>
      </c>
      <c r="AK11" s="336"/>
      <c r="AL11" s="555">
        <v>445</v>
      </c>
      <c r="AM11" s="336"/>
      <c r="AN11" s="554">
        <v>6833049.0199999958</v>
      </c>
      <c r="AO11" s="336"/>
      <c r="AP11" s="555">
        <v>45</v>
      </c>
      <c r="AQ11" s="336"/>
      <c r="AR11" s="554">
        <v>1178091.3500000003</v>
      </c>
      <c r="AS11" s="336"/>
    </row>
    <row r="12" spans="1:46" ht="18" customHeight="1" x14ac:dyDescent="0.25">
      <c r="C12" s="545" t="s">
        <v>716</v>
      </c>
      <c r="D12" s="336"/>
      <c r="E12" s="336"/>
      <c r="F12" s="336"/>
      <c r="G12" s="336"/>
      <c r="H12" s="546">
        <v>241</v>
      </c>
      <c r="I12" s="336"/>
      <c r="J12" s="547">
        <f>H12/'Pool Data I'!$E$12</f>
        <v>5.6521555585783772E-4</v>
      </c>
      <c r="K12" s="336"/>
      <c r="L12" s="548">
        <v>4119564.2099999986</v>
      </c>
      <c r="M12" s="336"/>
      <c r="N12" s="547">
        <f>L12/'Pool Data I'!$G$12</f>
        <v>6.3381574873748524E-4</v>
      </c>
      <c r="O12" s="336"/>
      <c r="P12" s="548">
        <v>362392.8299999999</v>
      </c>
      <c r="Q12" s="336"/>
      <c r="R12" s="549">
        <v>50</v>
      </c>
      <c r="S12" s="336"/>
      <c r="T12" s="550">
        <v>679687.2699999999</v>
      </c>
      <c r="U12" s="336"/>
      <c r="V12" s="549">
        <v>190</v>
      </c>
      <c r="W12" s="336"/>
      <c r="X12" s="550">
        <v>3426440.44</v>
      </c>
      <c r="Y12" s="336"/>
      <c r="Z12" s="549">
        <v>1</v>
      </c>
      <c r="AA12" s="336"/>
      <c r="AB12" s="550">
        <v>13436.5</v>
      </c>
      <c r="AC12" s="336"/>
      <c r="AD12" s="549">
        <v>75</v>
      </c>
      <c r="AE12" s="336"/>
      <c r="AF12" s="550">
        <v>1616965.57</v>
      </c>
      <c r="AG12" s="336"/>
      <c r="AH12" s="549">
        <v>166</v>
      </c>
      <c r="AI12" s="336"/>
      <c r="AJ12" s="550">
        <v>2502598.6400000011</v>
      </c>
      <c r="AK12" s="336"/>
      <c r="AL12" s="549">
        <v>225</v>
      </c>
      <c r="AM12" s="336"/>
      <c r="AN12" s="550">
        <v>3742317.4699999997</v>
      </c>
      <c r="AO12" s="336"/>
      <c r="AP12" s="549">
        <v>16</v>
      </c>
      <c r="AQ12" s="336"/>
      <c r="AR12" s="550">
        <v>377246.74</v>
      </c>
      <c r="AS12" s="336"/>
    </row>
    <row r="13" spans="1:46" ht="18" customHeight="1" x14ac:dyDescent="0.25">
      <c r="C13" s="551" t="s">
        <v>717</v>
      </c>
      <c r="D13" s="336"/>
      <c r="E13" s="336"/>
      <c r="F13" s="336"/>
      <c r="G13" s="336"/>
      <c r="H13" s="552">
        <v>96</v>
      </c>
      <c r="I13" s="336"/>
      <c r="J13" s="553">
        <f>H13/'Pool Data I'!$E$12</f>
        <v>2.2514810523797685E-4</v>
      </c>
      <c r="K13" s="336"/>
      <c r="L13" s="554">
        <v>1616248.8900000008</v>
      </c>
      <c r="M13" s="336"/>
      <c r="N13" s="553">
        <f>L13/'Pool Data I'!$G$12</f>
        <v>2.4866805034250947E-4</v>
      </c>
      <c r="O13" s="336"/>
      <c r="P13" s="554">
        <v>181378.31</v>
      </c>
      <c r="Q13" s="336"/>
      <c r="R13" s="555">
        <v>26</v>
      </c>
      <c r="S13" s="336"/>
      <c r="T13" s="554">
        <v>254218.46000000002</v>
      </c>
      <c r="U13" s="336"/>
      <c r="V13" s="555">
        <v>70</v>
      </c>
      <c r="W13" s="336"/>
      <c r="X13" s="554">
        <v>1362030.4300000009</v>
      </c>
      <c r="Y13" s="336"/>
      <c r="Z13" s="555">
        <v>0</v>
      </c>
      <c r="AA13" s="336"/>
      <c r="AB13" s="554">
        <v>0</v>
      </c>
      <c r="AC13" s="336"/>
      <c r="AD13" s="555">
        <v>28</v>
      </c>
      <c r="AE13" s="336"/>
      <c r="AF13" s="554">
        <v>666844.77</v>
      </c>
      <c r="AG13" s="336"/>
      <c r="AH13" s="555">
        <v>68</v>
      </c>
      <c r="AI13" s="336"/>
      <c r="AJ13" s="554">
        <v>949404.12000000034</v>
      </c>
      <c r="AK13" s="336"/>
      <c r="AL13" s="555">
        <v>93</v>
      </c>
      <c r="AM13" s="336"/>
      <c r="AN13" s="554">
        <v>1560201.4000000006</v>
      </c>
      <c r="AO13" s="336"/>
      <c r="AP13" s="555">
        <v>3</v>
      </c>
      <c r="AQ13" s="336"/>
      <c r="AR13" s="554">
        <v>56047.489999999991</v>
      </c>
      <c r="AS13" s="336"/>
    </row>
    <row r="14" spans="1:46" ht="18" customHeight="1" x14ac:dyDescent="0.25">
      <c r="C14" s="545" t="s">
        <v>718</v>
      </c>
      <c r="D14" s="336"/>
      <c r="E14" s="336"/>
      <c r="F14" s="336"/>
      <c r="G14" s="336"/>
      <c r="H14" s="546">
        <v>74</v>
      </c>
      <c r="I14" s="336"/>
      <c r="J14" s="547">
        <f>H14/'Pool Data I'!$E$12</f>
        <v>1.7355166445427383E-4</v>
      </c>
      <c r="K14" s="336"/>
      <c r="L14" s="548">
        <v>1252558.0999999999</v>
      </c>
      <c r="M14" s="336"/>
      <c r="N14" s="547">
        <f>L14/'Pool Data I'!$G$12</f>
        <v>1.9271238643679304E-4</v>
      </c>
      <c r="O14" s="336"/>
      <c r="P14" s="548">
        <v>170228.09</v>
      </c>
      <c r="Q14" s="336"/>
      <c r="R14" s="549">
        <v>18</v>
      </c>
      <c r="S14" s="336"/>
      <c r="T14" s="550">
        <v>149230.08999999997</v>
      </c>
      <c r="U14" s="336"/>
      <c r="V14" s="549">
        <v>56</v>
      </c>
      <c r="W14" s="336"/>
      <c r="X14" s="550">
        <v>1103328.01</v>
      </c>
      <c r="Y14" s="336"/>
      <c r="Z14" s="549">
        <v>0</v>
      </c>
      <c r="AA14" s="336"/>
      <c r="AB14" s="554">
        <v>0</v>
      </c>
      <c r="AC14" s="336"/>
      <c r="AD14" s="549">
        <v>16</v>
      </c>
      <c r="AE14" s="336"/>
      <c r="AF14" s="550">
        <v>431158.58999999997</v>
      </c>
      <c r="AG14" s="336"/>
      <c r="AH14" s="549">
        <v>58</v>
      </c>
      <c r="AI14" s="336"/>
      <c r="AJ14" s="550">
        <v>821399.50999999978</v>
      </c>
      <c r="AK14" s="336"/>
      <c r="AL14" s="549">
        <v>65</v>
      </c>
      <c r="AM14" s="336"/>
      <c r="AN14" s="550">
        <v>1042125.6399999999</v>
      </c>
      <c r="AO14" s="336"/>
      <c r="AP14" s="549">
        <v>9</v>
      </c>
      <c r="AQ14" s="336"/>
      <c r="AR14" s="550">
        <v>210432.46000000002</v>
      </c>
      <c r="AS14" s="336"/>
    </row>
    <row r="15" spans="1:46" ht="18" customHeight="1" x14ac:dyDescent="0.25">
      <c r="C15" s="551" t="s">
        <v>719</v>
      </c>
      <c r="D15" s="336"/>
      <c r="E15" s="336"/>
      <c r="F15" s="336"/>
      <c r="G15" s="336"/>
      <c r="H15" s="552">
        <v>267</v>
      </c>
      <c r="I15" s="336"/>
      <c r="J15" s="553">
        <f>H15/'Pool Data I'!$E$12</f>
        <v>6.261931676931231E-4</v>
      </c>
      <c r="K15" s="336"/>
      <c r="L15" s="554">
        <v>4746615.0399999982</v>
      </c>
      <c r="M15" s="336"/>
      <c r="N15" s="553">
        <f>L15/'Pool Data I'!$G$12</f>
        <v>7.3029068420472757E-4</v>
      </c>
      <c r="O15" s="336"/>
      <c r="P15" s="554">
        <v>919746.81999999983</v>
      </c>
      <c r="Q15" s="336"/>
      <c r="R15" s="555">
        <v>66</v>
      </c>
      <c r="S15" s="336"/>
      <c r="T15" s="554">
        <v>742707.96</v>
      </c>
      <c r="U15" s="336"/>
      <c r="V15" s="555">
        <v>201</v>
      </c>
      <c r="W15" s="336"/>
      <c r="X15" s="554">
        <v>4003907.0799999982</v>
      </c>
      <c r="Y15" s="336"/>
      <c r="Z15" s="555">
        <v>0</v>
      </c>
      <c r="AA15" s="336"/>
      <c r="AB15" s="554">
        <v>0</v>
      </c>
      <c r="AC15" s="336"/>
      <c r="AD15" s="555">
        <v>73</v>
      </c>
      <c r="AE15" s="336"/>
      <c r="AF15" s="554">
        <v>1640740.6700000004</v>
      </c>
      <c r="AG15" s="336"/>
      <c r="AH15" s="555">
        <v>194</v>
      </c>
      <c r="AI15" s="336"/>
      <c r="AJ15" s="554">
        <v>3105874.3699999996</v>
      </c>
      <c r="AK15" s="336"/>
      <c r="AL15" s="555">
        <v>247</v>
      </c>
      <c r="AM15" s="336"/>
      <c r="AN15" s="554">
        <v>4290143.7399999984</v>
      </c>
      <c r="AO15" s="336"/>
      <c r="AP15" s="555">
        <v>20</v>
      </c>
      <c r="AQ15" s="336"/>
      <c r="AR15" s="554">
        <v>456471.3000000001</v>
      </c>
      <c r="AS15" s="336"/>
    </row>
    <row r="16" spans="1:46" ht="18" customHeight="1" x14ac:dyDescent="0.25">
      <c r="C16" s="556" t="s">
        <v>116</v>
      </c>
      <c r="D16" s="381"/>
      <c r="E16" s="556" t="s">
        <v>2</v>
      </c>
      <c r="F16" s="381"/>
      <c r="G16" s="381"/>
      <c r="H16" s="557">
        <f>SUM(H10:I15)</f>
        <v>2225</v>
      </c>
      <c r="I16" s="381"/>
      <c r="J16" s="558">
        <f>SUM(J10:K15)</f>
        <v>5.2182763974426925E-3</v>
      </c>
      <c r="K16" s="381"/>
      <c r="L16" s="559">
        <f>SUM(L10:M15)</f>
        <v>36411327.329999991</v>
      </c>
      <c r="M16" s="381"/>
      <c r="N16" s="558">
        <f>SUM(N10:O15)</f>
        <v>5.6020665094062483E-3</v>
      </c>
      <c r="O16" s="381"/>
      <c r="P16" s="559">
        <f>SUM(P10:Q15)</f>
        <v>2774375.419999999</v>
      </c>
      <c r="Q16" s="381"/>
      <c r="R16" s="560">
        <f>SUM(R10:S15)</f>
        <v>509</v>
      </c>
      <c r="S16" s="381"/>
      <c r="T16" s="561">
        <f>SUM(T10:U15)</f>
        <v>5001350.9700000007</v>
      </c>
      <c r="U16" s="381"/>
      <c r="V16" s="560">
        <f>SUM(V10:W15)</f>
        <v>1706</v>
      </c>
      <c r="W16" s="381"/>
      <c r="X16" s="561">
        <f>SUM(X10:Y15)</f>
        <v>31180327.479999993</v>
      </c>
      <c r="Y16" s="381"/>
      <c r="Z16" s="560">
        <f>SUM(Z10:AA15)</f>
        <v>10</v>
      </c>
      <c r="AA16" s="381"/>
      <c r="AB16" s="561">
        <f>SUM(AB10:AC15)</f>
        <v>229648.88</v>
      </c>
      <c r="AC16" s="381"/>
      <c r="AD16" s="560">
        <f>SUM(AD10:AE15)</f>
        <v>659</v>
      </c>
      <c r="AE16" s="381"/>
      <c r="AF16" s="561">
        <f>SUM(AF10:AG15)</f>
        <v>13622161.130000003</v>
      </c>
      <c r="AG16" s="381"/>
      <c r="AH16" s="560">
        <f>SUM(AH10:AI15)</f>
        <v>1566</v>
      </c>
      <c r="AI16" s="381"/>
      <c r="AJ16" s="561">
        <f>SUM(AJ10:AK15)</f>
        <v>22789166.199999992</v>
      </c>
      <c r="AK16" s="381"/>
      <c r="AL16" s="560">
        <f>SUM(AL10:AM15)</f>
        <v>2066</v>
      </c>
      <c r="AM16" s="381"/>
      <c r="AN16" s="561">
        <f>SUM(AN10:AO15)</f>
        <v>32395022.519999996</v>
      </c>
      <c r="AO16" s="381"/>
      <c r="AP16" s="560">
        <f>SUM(AP10:AQ15)</f>
        <v>159</v>
      </c>
      <c r="AQ16" s="381"/>
      <c r="AR16" s="561">
        <f>SUM(AR10:AS15)</f>
        <v>4016304.810000001</v>
      </c>
      <c r="AS16" s="381"/>
    </row>
    <row r="17" spans="3:45" ht="12.95" customHeight="1" x14ac:dyDescent="0.25">
      <c r="R17" s="305"/>
      <c r="T17" s="306"/>
      <c r="AD17" s="307"/>
      <c r="AF17" s="306"/>
      <c r="AL17" s="305"/>
      <c r="AN17" s="306"/>
    </row>
    <row r="18" spans="3:45" ht="350.65" customHeight="1" x14ac:dyDescent="0.25">
      <c r="C18" s="562"/>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3"/>
      <c r="AL18" s="563"/>
      <c r="AM18" s="563"/>
      <c r="AN18" s="563"/>
      <c r="AO18" s="563"/>
      <c r="AP18" s="563"/>
      <c r="AQ18" s="563"/>
      <c r="AR18" s="563"/>
      <c r="AS18" s="564"/>
    </row>
    <row r="19" spans="3:45" ht="15" customHeight="1" x14ac:dyDescent="0.25"/>
    <row r="20" spans="3:45" ht="18" customHeight="1" x14ac:dyDescent="0.25">
      <c r="C20" s="485" t="s">
        <v>720</v>
      </c>
      <c r="D20" s="336"/>
      <c r="E20" s="336"/>
      <c r="F20" s="336"/>
      <c r="G20" s="336"/>
      <c r="H20" s="565" t="s">
        <v>721</v>
      </c>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row>
    <row r="21" spans="3:45" ht="15.95" customHeight="1" x14ac:dyDescent="0.25">
      <c r="C21" s="551" t="s">
        <v>2</v>
      </c>
      <c r="D21" s="336"/>
      <c r="E21" s="523" t="s">
        <v>2</v>
      </c>
      <c r="F21" s="336"/>
      <c r="G21" s="336"/>
      <c r="H21" s="518" t="s">
        <v>2</v>
      </c>
      <c r="I21" s="336"/>
      <c r="J21" s="518" t="s">
        <v>2</v>
      </c>
      <c r="K21" s="336"/>
      <c r="L21" s="518" t="s">
        <v>2</v>
      </c>
      <c r="M21" s="336"/>
      <c r="N21" s="518" t="s">
        <v>2</v>
      </c>
      <c r="O21" s="336"/>
      <c r="P21" s="518" t="s">
        <v>2</v>
      </c>
      <c r="Q21" s="336"/>
      <c r="R21" s="518" t="s">
        <v>2</v>
      </c>
      <c r="S21" s="336"/>
      <c r="T21" s="518" t="s">
        <v>2</v>
      </c>
      <c r="U21" s="336"/>
      <c r="V21" s="518" t="s">
        <v>2</v>
      </c>
      <c r="W21" s="336"/>
      <c r="X21" s="518" t="s">
        <v>2</v>
      </c>
      <c r="Y21" s="336"/>
      <c r="Z21" s="518" t="s">
        <v>2</v>
      </c>
      <c r="AA21" s="336"/>
      <c r="AB21" s="518" t="s">
        <v>2</v>
      </c>
      <c r="AC21" s="336"/>
      <c r="AD21" s="518" t="s">
        <v>2</v>
      </c>
      <c r="AE21" s="336"/>
      <c r="AF21" s="518" t="s">
        <v>2</v>
      </c>
      <c r="AG21" s="336"/>
      <c r="AH21" s="518" t="s">
        <v>2</v>
      </c>
      <c r="AI21" s="336"/>
      <c r="AJ21" s="518" t="s">
        <v>2</v>
      </c>
      <c r="AK21" s="336"/>
      <c r="AL21" s="518" t="s">
        <v>2</v>
      </c>
      <c r="AM21" s="336"/>
      <c r="AN21" s="518" t="s">
        <v>2</v>
      </c>
      <c r="AO21" s="336"/>
      <c r="AP21" s="518" t="s">
        <v>2</v>
      </c>
      <c r="AQ21" s="336"/>
      <c r="AR21" s="518" t="s">
        <v>2</v>
      </c>
      <c r="AS21" s="336"/>
    </row>
    <row r="22" spans="3:45" ht="18" customHeight="1" x14ac:dyDescent="0.25">
      <c r="C22" s="473" t="s">
        <v>720</v>
      </c>
      <c r="D22" s="336"/>
      <c r="E22" s="336"/>
      <c r="F22" s="336"/>
      <c r="G22" s="336"/>
      <c r="H22" s="336"/>
      <c r="I22" s="336"/>
      <c r="J22" s="336"/>
      <c r="K22" s="336"/>
      <c r="L22" s="336"/>
      <c r="M22" s="336"/>
      <c r="N22" s="336"/>
      <c r="O22" s="336"/>
      <c r="P22" s="336"/>
      <c r="Q22" s="336"/>
      <c r="R22" s="520" t="s">
        <v>690</v>
      </c>
      <c r="S22" s="381"/>
      <c r="T22" s="381"/>
      <c r="U22" s="381"/>
      <c r="V22" s="381"/>
      <c r="W22" s="381"/>
      <c r="X22" s="381"/>
      <c r="Y22" s="381"/>
      <c r="Z22" s="381"/>
      <c r="AA22" s="381"/>
      <c r="AB22" s="381"/>
      <c r="AC22" s="377"/>
      <c r="AD22" s="520" t="s">
        <v>109</v>
      </c>
      <c r="AE22" s="381"/>
      <c r="AF22" s="381"/>
      <c r="AG22" s="381"/>
      <c r="AH22" s="381"/>
      <c r="AI22" s="381"/>
      <c r="AJ22" s="381"/>
      <c r="AK22" s="377"/>
      <c r="AL22" s="520" t="s">
        <v>691</v>
      </c>
      <c r="AM22" s="381"/>
      <c r="AN22" s="381"/>
      <c r="AO22" s="381"/>
      <c r="AP22" s="381"/>
      <c r="AQ22" s="381"/>
      <c r="AR22" s="381"/>
      <c r="AS22" s="377"/>
    </row>
    <row r="23" spans="3:45" ht="18" customHeight="1" x14ac:dyDescent="0.25">
      <c r="C23" s="473" t="s">
        <v>2</v>
      </c>
      <c r="D23" s="336"/>
      <c r="E23" s="336"/>
      <c r="F23" s="336"/>
      <c r="G23" s="336"/>
      <c r="H23" s="336"/>
      <c r="I23" s="336"/>
      <c r="J23" s="336"/>
      <c r="K23" s="336"/>
      <c r="L23" s="336"/>
      <c r="M23" s="336"/>
      <c r="N23" s="336"/>
      <c r="O23" s="336"/>
      <c r="P23" s="336"/>
      <c r="Q23" s="336"/>
      <c r="R23" s="520" t="s">
        <v>692</v>
      </c>
      <c r="S23" s="381"/>
      <c r="T23" s="381"/>
      <c r="U23" s="377"/>
      <c r="V23" s="520" t="s">
        <v>693</v>
      </c>
      <c r="W23" s="381"/>
      <c r="X23" s="381"/>
      <c r="Y23" s="377"/>
      <c r="Z23" s="520" t="s">
        <v>694</v>
      </c>
      <c r="AA23" s="381"/>
      <c r="AB23" s="381"/>
      <c r="AC23" s="377"/>
      <c r="AD23" s="520" t="s">
        <v>695</v>
      </c>
      <c r="AE23" s="381"/>
      <c r="AF23" s="381"/>
      <c r="AG23" s="377"/>
      <c r="AH23" s="520" t="s">
        <v>696</v>
      </c>
      <c r="AI23" s="381"/>
      <c r="AJ23" s="381"/>
      <c r="AK23" s="377"/>
      <c r="AL23" s="520" t="s">
        <v>697</v>
      </c>
      <c r="AM23" s="381"/>
      <c r="AN23" s="381"/>
      <c r="AO23" s="377"/>
      <c r="AP23" s="520" t="s">
        <v>698</v>
      </c>
      <c r="AQ23" s="381"/>
      <c r="AR23" s="381"/>
      <c r="AS23" s="377"/>
    </row>
    <row r="24" spans="3:45" ht="62.25" customHeight="1" x14ac:dyDescent="0.25">
      <c r="C24" s="379" t="s">
        <v>722</v>
      </c>
      <c r="D24" s="381"/>
      <c r="E24" s="381"/>
      <c r="F24" s="381"/>
      <c r="G24" s="377"/>
      <c r="H24" s="380" t="s">
        <v>700</v>
      </c>
      <c r="I24" s="377"/>
      <c r="J24" s="380" t="s">
        <v>711</v>
      </c>
      <c r="K24" s="377"/>
      <c r="L24" s="380" t="s">
        <v>112</v>
      </c>
      <c r="M24" s="377"/>
      <c r="N24" s="380" t="s">
        <v>712</v>
      </c>
      <c r="O24" s="377"/>
      <c r="P24" s="380" t="s">
        <v>713</v>
      </c>
      <c r="Q24" s="377"/>
      <c r="R24" s="524" t="s">
        <v>700</v>
      </c>
      <c r="S24" s="377"/>
      <c r="T24" s="524" t="s">
        <v>112</v>
      </c>
      <c r="U24" s="377"/>
      <c r="V24" s="524" t="s">
        <v>700</v>
      </c>
      <c r="W24" s="377"/>
      <c r="X24" s="524" t="s">
        <v>112</v>
      </c>
      <c r="Y24" s="377"/>
      <c r="Z24" s="524" t="s">
        <v>700</v>
      </c>
      <c r="AA24" s="377"/>
      <c r="AB24" s="524" t="s">
        <v>112</v>
      </c>
      <c r="AC24" s="377"/>
      <c r="AD24" s="524" t="s">
        <v>700</v>
      </c>
      <c r="AE24" s="377"/>
      <c r="AF24" s="524" t="s">
        <v>112</v>
      </c>
      <c r="AG24" s="377"/>
      <c r="AH24" s="524" t="s">
        <v>700</v>
      </c>
      <c r="AI24" s="377"/>
      <c r="AJ24" s="524" t="s">
        <v>112</v>
      </c>
      <c r="AK24" s="377"/>
      <c r="AL24" s="524" t="s">
        <v>700</v>
      </c>
      <c r="AM24" s="377"/>
      <c r="AN24" s="524" t="s">
        <v>112</v>
      </c>
      <c r="AO24" s="377"/>
      <c r="AP24" s="524" t="s">
        <v>700</v>
      </c>
      <c r="AQ24" s="377"/>
      <c r="AR24" s="524" t="s">
        <v>112</v>
      </c>
      <c r="AS24" s="377"/>
    </row>
    <row r="25" spans="3:45" ht="18" customHeight="1" x14ac:dyDescent="0.25">
      <c r="C25" s="551" t="s">
        <v>723</v>
      </c>
      <c r="D25" s="336"/>
      <c r="E25" s="336"/>
      <c r="F25" s="336"/>
      <c r="G25" s="336"/>
      <c r="H25" s="570">
        <v>921</v>
      </c>
      <c r="I25" s="336"/>
      <c r="J25" s="571">
        <f>H25/'Pool Data I'!$E$12</f>
        <v>2.1600146346268403E-3</v>
      </c>
      <c r="K25" s="336"/>
      <c r="L25" s="572">
        <v>13067874.499999981</v>
      </c>
      <c r="M25" s="336"/>
      <c r="N25" s="573">
        <f>L25/'Pool Data I'!$G$12</f>
        <v>2.0105584567705961E-3</v>
      </c>
      <c r="O25" s="336"/>
      <c r="P25" s="572">
        <v>1418022.1000000006</v>
      </c>
      <c r="Q25" s="336"/>
      <c r="R25" s="555">
        <v>206</v>
      </c>
      <c r="S25" s="336"/>
      <c r="T25" s="554">
        <v>1562648</v>
      </c>
      <c r="U25" s="336"/>
      <c r="V25" s="555">
        <v>713</v>
      </c>
      <c r="W25" s="336"/>
      <c r="X25" s="554">
        <v>11463782.599999987</v>
      </c>
      <c r="Y25" s="336"/>
      <c r="Z25" s="555">
        <v>2</v>
      </c>
      <c r="AA25" s="336"/>
      <c r="AB25" s="554">
        <v>41443.9</v>
      </c>
      <c r="AC25" s="336"/>
      <c r="AD25" s="555">
        <v>283</v>
      </c>
      <c r="AE25" s="336"/>
      <c r="AF25" s="554">
        <v>4926035.92</v>
      </c>
      <c r="AG25" s="336"/>
      <c r="AH25" s="555">
        <v>638</v>
      </c>
      <c r="AI25" s="336"/>
      <c r="AJ25" s="554">
        <v>8141838.5800000103</v>
      </c>
      <c r="AK25" s="336"/>
      <c r="AL25" s="555">
        <v>874</v>
      </c>
      <c r="AM25" s="336"/>
      <c r="AN25" s="554">
        <v>12071151.78999998</v>
      </c>
      <c r="AO25" s="336"/>
      <c r="AP25" s="555">
        <v>47</v>
      </c>
      <c r="AQ25" s="336"/>
      <c r="AR25" s="554">
        <v>996722.71000000008</v>
      </c>
      <c r="AS25" s="336"/>
    </row>
    <row r="26" spans="3:45" ht="18" customHeight="1" x14ac:dyDescent="0.25">
      <c r="C26" s="545" t="s">
        <v>714</v>
      </c>
      <c r="D26" s="336"/>
      <c r="E26" s="336"/>
      <c r="F26" s="336"/>
      <c r="G26" s="336"/>
      <c r="H26" s="566">
        <v>39</v>
      </c>
      <c r="I26" s="336"/>
      <c r="J26" s="567">
        <f>H26/'Pool Data I'!$E$12</f>
        <v>9.1466417752928097E-5</v>
      </c>
      <c r="K26" s="336"/>
      <c r="L26" s="568">
        <v>199978.60000000003</v>
      </c>
      <c r="M26" s="336"/>
      <c r="N26" s="569">
        <f>L26/'Pool Data I'!$G$12</f>
        <v>3.0767717076189014E-5</v>
      </c>
      <c r="O26" s="336"/>
      <c r="P26" s="568">
        <v>201694.24</v>
      </c>
      <c r="Q26" s="336"/>
      <c r="R26" s="549">
        <v>10</v>
      </c>
      <c r="S26" s="336"/>
      <c r="T26" s="550">
        <v>6138.0199999999995</v>
      </c>
      <c r="U26" s="336"/>
      <c r="V26" s="549">
        <v>29</v>
      </c>
      <c r="W26" s="336"/>
      <c r="X26" s="550">
        <v>193840.58000000005</v>
      </c>
      <c r="Y26" s="336"/>
      <c r="Z26" s="549">
        <v>0</v>
      </c>
      <c r="AA26" s="336"/>
      <c r="AB26" s="550">
        <v>0</v>
      </c>
      <c r="AC26" s="336"/>
      <c r="AD26" s="549">
        <v>16</v>
      </c>
      <c r="AE26" s="336"/>
      <c r="AF26" s="550">
        <v>103903.54000000001</v>
      </c>
      <c r="AG26" s="336"/>
      <c r="AH26" s="549">
        <v>23</v>
      </c>
      <c r="AI26" s="336"/>
      <c r="AJ26" s="550">
        <v>96075.059999999969</v>
      </c>
      <c r="AK26" s="336"/>
      <c r="AL26" s="549">
        <v>36</v>
      </c>
      <c r="AM26" s="336"/>
      <c r="AN26" s="550">
        <v>197884.81000000006</v>
      </c>
      <c r="AO26" s="336"/>
      <c r="AP26" s="549">
        <v>3</v>
      </c>
      <c r="AQ26" s="336"/>
      <c r="AR26" s="550">
        <v>2093.79</v>
      </c>
      <c r="AS26" s="336"/>
    </row>
    <row r="27" spans="3:45" ht="18" customHeight="1" x14ac:dyDescent="0.25">
      <c r="C27" s="551" t="s">
        <v>715</v>
      </c>
      <c r="D27" s="336"/>
      <c r="E27" s="336"/>
      <c r="F27" s="336"/>
      <c r="G27" s="336"/>
      <c r="H27" s="570">
        <v>26</v>
      </c>
      <c r="I27" s="336"/>
      <c r="J27" s="571">
        <f>H27/'Pool Data I'!$E$12</f>
        <v>6.09776118352854E-5</v>
      </c>
      <c r="K27" s="336"/>
      <c r="L27" s="572">
        <v>146136.72999999998</v>
      </c>
      <c r="M27" s="336"/>
      <c r="N27" s="573">
        <f>L27/'Pool Data I'!$G$12</f>
        <v>2.248387358987123E-5</v>
      </c>
      <c r="O27" s="336"/>
      <c r="P27" s="572">
        <v>155856.14999999997</v>
      </c>
      <c r="Q27" s="336"/>
      <c r="R27" s="555">
        <v>4</v>
      </c>
      <c r="S27" s="336"/>
      <c r="T27" s="554">
        <v>2074.02</v>
      </c>
      <c r="U27" s="336"/>
      <c r="V27" s="555">
        <v>22</v>
      </c>
      <c r="W27" s="336"/>
      <c r="X27" s="554">
        <v>144062.71</v>
      </c>
      <c r="Y27" s="336"/>
      <c r="Z27" s="555">
        <v>0</v>
      </c>
      <c r="AA27" s="336"/>
      <c r="AB27" s="554">
        <v>0</v>
      </c>
      <c r="AC27" s="336"/>
      <c r="AD27" s="555">
        <v>12</v>
      </c>
      <c r="AE27" s="336"/>
      <c r="AF27" s="554">
        <v>76244.25</v>
      </c>
      <c r="AG27" s="336"/>
      <c r="AH27" s="555">
        <v>14</v>
      </c>
      <c r="AI27" s="336"/>
      <c r="AJ27" s="554">
        <v>69892.479999999996</v>
      </c>
      <c r="AK27" s="336"/>
      <c r="AL27" s="555">
        <v>26</v>
      </c>
      <c r="AM27" s="336"/>
      <c r="AN27" s="554">
        <v>146136.72999999998</v>
      </c>
      <c r="AO27" s="336"/>
      <c r="AP27" s="555">
        <v>0</v>
      </c>
      <c r="AQ27" s="336"/>
      <c r="AR27" s="554">
        <v>0</v>
      </c>
      <c r="AS27" s="336"/>
    </row>
    <row r="28" spans="3:45" ht="18" customHeight="1" x14ac:dyDescent="0.25">
      <c r="C28" s="545" t="s">
        <v>716</v>
      </c>
      <c r="D28" s="336"/>
      <c r="E28" s="336"/>
      <c r="F28" s="336"/>
      <c r="G28" s="336"/>
      <c r="H28" s="566">
        <v>30</v>
      </c>
      <c r="I28" s="336"/>
      <c r="J28" s="567">
        <f>H28/'Pool Data I'!$E$12</f>
        <v>7.0358782886867767E-5</v>
      </c>
      <c r="K28" s="336"/>
      <c r="L28" s="568">
        <v>74987.390000000029</v>
      </c>
      <c r="M28" s="336"/>
      <c r="N28" s="569">
        <f>L28/'Pool Data I'!$G$12</f>
        <v>1.1537188478176395E-5</v>
      </c>
      <c r="O28" s="336"/>
      <c r="P28" s="568">
        <v>88922.37</v>
      </c>
      <c r="Q28" s="336"/>
      <c r="R28" s="549">
        <v>8</v>
      </c>
      <c r="S28" s="336"/>
      <c r="T28" s="550">
        <v>4602.03</v>
      </c>
      <c r="U28" s="336"/>
      <c r="V28" s="549">
        <v>22</v>
      </c>
      <c r="W28" s="336"/>
      <c r="X28" s="550">
        <v>70385.360000000015</v>
      </c>
      <c r="Y28" s="336"/>
      <c r="Z28" s="549">
        <v>0</v>
      </c>
      <c r="AA28" s="336"/>
      <c r="AB28" s="550">
        <v>0</v>
      </c>
      <c r="AC28" s="336"/>
      <c r="AD28" s="549">
        <v>17</v>
      </c>
      <c r="AE28" s="336"/>
      <c r="AF28" s="550">
        <v>63524.119999999995</v>
      </c>
      <c r="AG28" s="336"/>
      <c r="AH28" s="549">
        <v>13</v>
      </c>
      <c r="AI28" s="336"/>
      <c r="AJ28" s="550">
        <v>11463.269999999999</v>
      </c>
      <c r="AK28" s="336"/>
      <c r="AL28" s="549">
        <v>28</v>
      </c>
      <c r="AM28" s="336"/>
      <c r="AN28" s="550">
        <v>73020.140000000029</v>
      </c>
      <c r="AO28" s="336"/>
      <c r="AP28" s="549">
        <v>2</v>
      </c>
      <c r="AQ28" s="336"/>
      <c r="AR28" s="550">
        <v>1967.25</v>
      </c>
      <c r="AS28" s="336"/>
    </row>
    <row r="29" spans="3:45" ht="18" customHeight="1" x14ac:dyDescent="0.25">
      <c r="C29" s="551" t="s">
        <v>717</v>
      </c>
      <c r="D29" s="336"/>
      <c r="E29" s="336"/>
      <c r="F29" s="336"/>
      <c r="G29" s="336"/>
      <c r="H29" s="570">
        <v>32</v>
      </c>
      <c r="I29" s="336"/>
      <c r="J29" s="571">
        <f>H29/'Pool Data I'!$E$12</f>
        <v>7.5049368412658947E-5</v>
      </c>
      <c r="K29" s="336"/>
      <c r="L29" s="572">
        <v>167218.87999999998</v>
      </c>
      <c r="M29" s="336"/>
      <c r="N29" s="573">
        <f>L29/'Pool Data I'!$G$12</f>
        <v>2.5727468787346249E-5</v>
      </c>
      <c r="O29" s="336"/>
      <c r="P29" s="572">
        <v>186359.07</v>
      </c>
      <c r="Q29" s="336"/>
      <c r="R29" s="555">
        <v>7</v>
      </c>
      <c r="S29" s="336"/>
      <c r="T29" s="554">
        <v>11291.4</v>
      </c>
      <c r="U29" s="336"/>
      <c r="V29" s="555">
        <v>25</v>
      </c>
      <c r="W29" s="336"/>
      <c r="X29" s="554">
        <v>155927.47999999998</v>
      </c>
      <c r="Y29" s="336"/>
      <c r="Z29" s="555">
        <v>0</v>
      </c>
      <c r="AA29" s="336"/>
      <c r="AB29" s="554">
        <v>0</v>
      </c>
      <c r="AC29" s="336"/>
      <c r="AD29" s="555">
        <v>10</v>
      </c>
      <c r="AE29" s="336"/>
      <c r="AF29" s="554">
        <v>86713.06</v>
      </c>
      <c r="AG29" s="336"/>
      <c r="AH29" s="555">
        <v>22</v>
      </c>
      <c r="AI29" s="336"/>
      <c r="AJ29" s="554">
        <v>80505.819999999992</v>
      </c>
      <c r="AK29" s="336"/>
      <c r="AL29" s="555">
        <v>30</v>
      </c>
      <c r="AM29" s="336"/>
      <c r="AN29" s="554">
        <v>154099.19999999998</v>
      </c>
      <c r="AO29" s="336"/>
      <c r="AP29" s="555">
        <v>2</v>
      </c>
      <c r="AQ29" s="336"/>
      <c r="AR29" s="554">
        <v>13119.68</v>
      </c>
      <c r="AS29" s="336"/>
    </row>
    <row r="30" spans="3:45" ht="18" customHeight="1" x14ac:dyDescent="0.25">
      <c r="C30" s="545" t="s">
        <v>718</v>
      </c>
      <c r="D30" s="336"/>
      <c r="E30" s="336"/>
      <c r="F30" s="336"/>
      <c r="G30" s="336"/>
      <c r="H30" s="566">
        <v>10</v>
      </c>
      <c r="I30" s="336"/>
      <c r="J30" s="567">
        <f>H30/'Pool Data I'!$E$12</f>
        <v>2.3452927628955923E-5</v>
      </c>
      <c r="K30" s="336"/>
      <c r="L30" s="568">
        <v>60865.21</v>
      </c>
      <c r="M30" s="336"/>
      <c r="N30" s="569">
        <f>L30/'Pool Data I'!$G$12</f>
        <v>9.3644197982325619E-6</v>
      </c>
      <c r="O30" s="336"/>
      <c r="P30" s="568">
        <v>64917.64</v>
      </c>
      <c r="Q30" s="336"/>
      <c r="R30" s="549">
        <v>0</v>
      </c>
      <c r="S30" s="336"/>
      <c r="T30" s="550">
        <v>0</v>
      </c>
      <c r="U30" s="336"/>
      <c r="V30" s="549">
        <v>10</v>
      </c>
      <c r="W30" s="336"/>
      <c r="X30" s="550">
        <v>60865.21</v>
      </c>
      <c r="Y30" s="336"/>
      <c r="Z30" s="549">
        <v>0</v>
      </c>
      <c r="AA30" s="336"/>
      <c r="AB30" s="550">
        <v>0</v>
      </c>
      <c r="AC30" s="336"/>
      <c r="AD30" s="549">
        <v>4</v>
      </c>
      <c r="AE30" s="336"/>
      <c r="AF30" s="550">
        <v>22161.93</v>
      </c>
      <c r="AG30" s="336"/>
      <c r="AH30" s="549">
        <v>6</v>
      </c>
      <c r="AI30" s="336"/>
      <c r="AJ30" s="550">
        <v>38703.279999999999</v>
      </c>
      <c r="AK30" s="336"/>
      <c r="AL30" s="549">
        <v>10</v>
      </c>
      <c r="AM30" s="336"/>
      <c r="AN30" s="550">
        <v>60865.21</v>
      </c>
      <c r="AO30" s="336"/>
      <c r="AP30" s="549">
        <v>0</v>
      </c>
      <c r="AQ30" s="336"/>
      <c r="AR30" s="550">
        <v>0</v>
      </c>
      <c r="AS30" s="336"/>
    </row>
    <row r="31" spans="3:45" ht="18" customHeight="1" x14ac:dyDescent="0.25">
      <c r="C31" s="551" t="s">
        <v>719</v>
      </c>
      <c r="D31" s="336"/>
      <c r="E31" s="336"/>
      <c r="F31" s="336"/>
      <c r="G31" s="336"/>
      <c r="H31" s="570">
        <v>38</v>
      </c>
      <c r="I31" s="336"/>
      <c r="J31" s="571">
        <f>H31/'Pool Data I'!$E$12</f>
        <v>8.91211249900325E-5</v>
      </c>
      <c r="K31" s="336"/>
      <c r="L31" s="572">
        <v>386051.64000000007</v>
      </c>
      <c r="M31" s="336"/>
      <c r="N31" s="573">
        <f>L31/'Pool Data I'!$G$12</f>
        <v>5.9395993552904035E-5</v>
      </c>
      <c r="O31" s="336"/>
      <c r="P31" s="572">
        <v>407864.95999999996</v>
      </c>
      <c r="Q31" s="336"/>
      <c r="R31" s="555">
        <v>5</v>
      </c>
      <c r="S31" s="336"/>
      <c r="T31" s="554">
        <v>8121.44</v>
      </c>
      <c r="U31" s="336"/>
      <c r="V31" s="555">
        <v>33</v>
      </c>
      <c r="W31" s="336"/>
      <c r="X31" s="554">
        <v>377930.20000000007</v>
      </c>
      <c r="Y31" s="336"/>
      <c r="Z31" s="555">
        <v>0</v>
      </c>
      <c r="AA31" s="336"/>
      <c r="AB31" s="554">
        <v>0</v>
      </c>
      <c r="AC31" s="336"/>
      <c r="AD31" s="555">
        <v>14</v>
      </c>
      <c r="AE31" s="336"/>
      <c r="AF31" s="554">
        <v>130631.71</v>
      </c>
      <c r="AG31" s="336"/>
      <c r="AH31" s="555">
        <v>24</v>
      </c>
      <c r="AI31" s="336"/>
      <c r="AJ31" s="554">
        <v>255419.92999999993</v>
      </c>
      <c r="AK31" s="336"/>
      <c r="AL31" s="555">
        <v>37</v>
      </c>
      <c r="AM31" s="336"/>
      <c r="AN31" s="554">
        <v>375387.99000000011</v>
      </c>
      <c r="AO31" s="336"/>
      <c r="AP31" s="555">
        <v>1</v>
      </c>
      <c r="AQ31" s="336"/>
      <c r="AR31" s="554">
        <v>10663.65</v>
      </c>
      <c r="AS31" s="336"/>
    </row>
    <row r="32" spans="3:45" ht="18" customHeight="1" x14ac:dyDescent="0.25">
      <c r="C32" s="556" t="s">
        <v>116</v>
      </c>
      <c r="D32" s="381"/>
      <c r="E32" s="556" t="s">
        <v>2</v>
      </c>
      <c r="F32" s="381"/>
      <c r="G32" s="381"/>
      <c r="H32" s="574">
        <f>SUM(H25:I31)</f>
        <v>1096</v>
      </c>
      <c r="I32" s="381"/>
      <c r="J32" s="575">
        <f>SUM(J25:K31)</f>
        <v>2.5704408681335692E-3</v>
      </c>
      <c r="K32" s="381"/>
      <c r="L32" s="576">
        <f>SUM(L25:M31)</f>
        <v>14103112.949999984</v>
      </c>
      <c r="M32" s="381"/>
      <c r="N32" s="575">
        <f>SUM(N25:O31)</f>
        <v>2.1698351180533156E-3</v>
      </c>
      <c r="O32" s="381"/>
      <c r="P32" s="576">
        <f>SUM(P25:Q31)</f>
        <v>2523636.5300000003</v>
      </c>
      <c r="Q32" s="381"/>
      <c r="R32" s="560">
        <f>SUM(R25:S31)</f>
        <v>240</v>
      </c>
      <c r="S32" s="381"/>
      <c r="T32" s="561">
        <f>SUM(T25:U31)</f>
        <v>1594874.91</v>
      </c>
      <c r="U32" s="381"/>
      <c r="V32" s="560">
        <f>SUM(V25:W31)</f>
        <v>854</v>
      </c>
      <c r="W32" s="381"/>
      <c r="X32" s="561">
        <f>SUM(X25:Y31)</f>
        <v>12466794.139999988</v>
      </c>
      <c r="Y32" s="381"/>
      <c r="Z32" s="560">
        <f>SUM(Z25:AA31)</f>
        <v>2</v>
      </c>
      <c r="AA32" s="381"/>
      <c r="AB32" s="561">
        <f>SUM(AB25:AC31)</f>
        <v>41443.9</v>
      </c>
      <c r="AC32" s="381"/>
      <c r="AD32" s="560">
        <f>SUM(AD25:AE31)</f>
        <v>356</v>
      </c>
      <c r="AE32" s="381"/>
      <c r="AF32" s="561">
        <f>SUM(AF25:AG31)</f>
        <v>5409214.5299999993</v>
      </c>
      <c r="AG32" s="381"/>
      <c r="AH32" s="560">
        <f>SUM(AH25:AI31)</f>
        <v>740</v>
      </c>
      <c r="AI32" s="381"/>
      <c r="AJ32" s="561">
        <f>SUM(AJ25:AK31)</f>
        <v>8693898.4200000092</v>
      </c>
      <c r="AK32" s="381"/>
      <c r="AL32" s="560">
        <f>SUM(AL25:AM31)</f>
        <v>1041</v>
      </c>
      <c r="AM32" s="381"/>
      <c r="AN32" s="561">
        <f>SUM(AN25:AO31)</f>
        <v>13078545.869999982</v>
      </c>
      <c r="AO32" s="381"/>
      <c r="AP32" s="560">
        <f>SUM(AP25:AQ31)</f>
        <v>55</v>
      </c>
      <c r="AQ32" s="381"/>
      <c r="AR32" s="561">
        <f>SUM(AR25:AS31)</f>
        <v>1024567.0800000002</v>
      </c>
      <c r="AS32" s="381"/>
    </row>
    <row r="33" spans="2:44" ht="2.65" customHeight="1" x14ac:dyDescent="0.25"/>
    <row r="34" spans="2:44" ht="18" customHeight="1" x14ac:dyDescent="0.25">
      <c r="B34" s="485"/>
      <c r="C34" s="336"/>
      <c r="D34" s="485"/>
      <c r="E34" s="336"/>
      <c r="F34" s="336"/>
      <c r="G34" s="518"/>
      <c r="H34" s="336"/>
      <c r="I34" s="518"/>
      <c r="J34" s="336"/>
      <c r="K34" s="518"/>
      <c r="L34" s="336"/>
      <c r="M34" s="518"/>
      <c r="N34" s="336"/>
      <c r="O34" s="518"/>
      <c r="P34" s="336"/>
      <c r="Q34" s="577"/>
      <c r="R34" s="336"/>
      <c r="S34" s="578"/>
      <c r="T34" s="336"/>
      <c r="U34" s="518"/>
      <c r="V34" s="336"/>
      <c r="W34" s="518"/>
      <c r="X34" s="336"/>
      <c r="Y34" s="518"/>
      <c r="Z34" s="336"/>
      <c r="AA34" s="518"/>
      <c r="AB34" s="336"/>
      <c r="AC34" s="577"/>
      <c r="AD34" s="336"/>
      <c r="AE34" s="578"/>
      <c r="AF34" s="336"/>
      <c r="AG34" s="518"/>
      <c r="AH34" s="336"/>
      <c r="AI34" s="518"/>
      <c r="AJ34" s="336"/>
      <c r="AK34" s="577"/>
      <c r="AL34" s="336"/>
      <c r="AM34" s="578"/>
      <c r="AN34" s="336"/>
      <c r="AO34" s="518"/>
      <c r="AP34" s="336"/>
      <c r="AQ34" s="518"/>
      <c r="AR34" s="336"/>
    </row>
    <row r="35" spans="2:44" ht="18" customHeight="1" x14ac:dyDescent="0.25">
      <c r="B35" s="485" t="s">
        <v>724</v>
      </c>
      <c r="C35" s="336"/>
      <c r="D35" s="336"/>
      <c r="E35" s="336"/>
      <c r="F35" s="336"/>
      <c r="G35" s="565" t="s">
        <v>725</v>
      </c>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row>
    <row r="36" spans="2:44" ht="18" customHeight="1" x14ac:dyDescent="0.25">
      <c r="B36" s="579" t="s">
        <v>2</v>
      </c>
      <c r="C36" s="336"/>
      <c r="D36" s="579" t="s">
        <v>2</v>
      </c>
      <c r="E36" s="336"/>
      <c r="F36" s="336"/>
      <c r="G36" s="579" t="s">
        <v>2</v>
      </c>
      <c r="H36" s="336"/>
      <c r="I36" s="579" t="s">
        <v>2</v>
      </c>
      <c r="J36" s="336"/>
      <c r="K36" s="579" t="s">
        <v>2</v>
      </c>
      <c r="L36" s="336"/>
      <c r="M36" s="579" t="s">
        <v>2</v>
      </c>
      <c r="N36" s="336"/>
      <c r="O36" s="579" t="s">
        <v>2</v>
      </c>
      <c r="P36" s="336"/>
      <c r="Q36" s="580" t="s">
        <v>2</v>
      </c>
      <c r="R36" s="377"/>
      <c r="S36" s="580" t="s">
        <v>2</v>
      </c>
      <c r="T36" s="377"/>
      <c r="U36" s="580" t="s">
        <v>2</v>
      </c>
      <c r="V36" s="377"/>
      <c r="W36" s="580" t="s">
        <v>2</v>
      </c>
      <c r="X36" s="377"/>
      <c r="Y36" s="580" t="s">
        <v>2</v>
      </c>
      <c r="Z36" s="377"/>
      <c r="AA36" s="580" t="s">
        <v>2</v>
      </c>
      <c r="AB36" s="377"/>
      <c r="AC36" s="580" t="s">
        <v>2</v>
      </c>
      <c r="AD36" s="377"/>
      <c r="AE36" s="580" t="s">
        <v>2</v>
      </c>
      <c r="AF36" s="377"/>
      <c r="AG36" s="580" t="s">
        <v>2</v>
      </c>
      <c r="AH36" s="377"/>
      <c r="AI36" s="580" t="s">
        <v>2</v>
      </c>
      <c r="AJ36" s="377"/>
      <c r="AK36" s="580" t="s">
        <v>2</v>
      </c>
      <c r="AL36" s="377"/>
      <c r="AM36" s="580" t="s">
        <v>2</v>
      </c>
      <c r="AN36" s="377"/>
      <c r="AO36" s="580" t="s">
        <v>2</v>
      </c>
      <c r="AP36" s="377"/>
      <c r="AQ36" s="580" t="s">
        <v>2</v>
      </c>
      <c r="AR36" s="377"/>
    </row>
    <row r="37" spans="2:44" ht="18" customHeight="1" x14ac:dyDescent="0.25">
      <c r="B37" s="473" t="s">
        <v>724</v>
      </c>
      <c r="C37" s="336"/>
      <c r="D37" s="336"/>
      <c r="E37" s="336"/>
      <c r="F37" s="336"/>
      <c r="G37" s="336"/>
      <c r="H37" s="336"/>
      <c r="I37" s="336"/>
      <c r="J37" s="336"/>
      <c r="K37" s="336"/>
      <c r="L37" s="336"/>
      <c r="M37" s="336"/>
      <c r="N37" s="336"/>
      <c r="O37" s="336"/>
      <c r="P37" s="336"/>
      <c r="Q37" s="520" t="s">
        <v>690</v>
      </c>
      <c r="R37" s="381"/>
      <c r="S37" s="381"/>
      <c r="T37" s="381"/>
      <c r="U37" s="381"/>
      <c r="V37" s="381"/>
      <c r="W37" s="381"/>
      <c r="X37" s="381"/>
      <c r="Y37" s="381"/>
      <c r="Z37" s="381"/>
      <c r="AA37" s="381"/>
      <c r="AB37" s="377"/>
      <c r="AC37" s="520" t="s">
        <v>109</v>
      </c>
      <c r="AD37" s="381"/>
      <c r="AE37" s="381"/>
      <c r="AF37" s="381"/>
      <c r="AG37" s="381"/>
      <c r="AH37" s="381"/>
      <c r="AI37" s="381"/>
      <c r="AJ37" s="377"/>
      <c r="AK37" s="520" t="s">
        <v>691</v>
      </c>
      <c r="AL37" s="381"/>
      <c r="AM37" s="381"/>
      <c r="AN37" s="381"/>
      <c r="AO37" s="381"/>
      <c r="AP37" s="381"/>
      <c r="AQ37" s="381"/>
      <c r="AR37" s="377"/>
    </row>
    <row r="38" spans="2:44" ht="18" customHeight="1" x14ac:dyDescent="0.25">
      <c r="B38" s="473" t="s">
        <v>2</v>
      </c>
      <c r="C38" s="336"/>
      <c r="D38" s="336"/>
      <c r="E38" s="336"/>
      <c r="F38" s="336"/>
      <c r="G38" s="336"/>
      <c r="H38" s="336"/>
      <c r="I38" s="336"/>
      <c r="J38" s="336"/>
      <c r="K38" s="336"/>
      <c r="L38" s="336"/>
      <c r="M38" s="336"/>
      <c r="N38" s="336"/>
      <c r="O38" s="336"/>
      <c r="P38" s="336"/>
      <c r="Q38" s="520" t="s">
        <v>692</v>
      </c>
      <c r="R38" s="381"/>
      <c r="S38" s="381"/>
      <c r="T38" s="377"/>
      <c r="U38" s="520" t="s">
        <v>693</v>
      </c>
      <c r="V38" s="381"/>
      <c r="W38" s="381"/>
      <c r="X38" s="377"/>
      <c r="Y38" s="520" t="s">
        <v>694</v>
      </c>
      <c r="Z38" s="381"/>
      <c r="AA38" s="381"/>
      <c r="AB38" s="377"/>
      <c r="AC38" s="520" t="s">
        <v>695</v>
      </c>
      <c r="AD38" s="381"/>
      <c r="AE38" s="381"/>
      <c r="AF38" s="377"/>
      <c r="AG38" s="520" t="s">
        <v>696</v>
      </c>
      <c r="AH38" s="381"/>
      <c r="AI38" s="381"/>
      <c r="AJ38" s="377"/>
      <c r="AK38" s="520" t="s">
        <v>697</v>
      </c>
      <c r="AL38" s="381"/>
      <c r="AM38" s="381"/>
      <c r="AN38" s="377"/>
      <c r="AO38" s="520" t="s">
        <v>698</v>
      </c>
      <c r="AP38" s="381"/>
      <c r="AQ38" s="381"/>
      <c r="AR38" s="377"/>
    </row>
    <row r="39" spans="2:44" ht="62.25" customHeight="1" x14ac:dyDescent="0.25">
      <c r="B39" s="379" t="s">
        <v>722</v>
      </c>
      <c r="C39" s="381"/>
      <c r="D39" s="381"/>
      <c r="E39" s="381"/>
      <c r="F39" s="377"/>
      <c r="G39" s="380" t="s">
        <v>700</v>
      </c>
      <c r="H39" s="377"/>
      <c r="I39" s="380" t="s">
        <v>711</v>
      </c>
      <c r="J39" s="377"/>
      <c r="K39" s="380" t="s">
        <v>112</v>
      </c>
      <c r="L39" s="377"/>
      <c r="M39" s="380" t="s">
        <v>712</v>
      </c>
      <c r="N39" s="377"/>
      <c r="O39" s="380" t="s">
        <v>713</v>
      </c>
      <c r="P39" s="377"/>
      <c r="Q39" s="524" t="s">
        <v>700</v>
      </c>
      <c r="R39" s="377"/>
      <c r="S39" s="524" t="s">
        <v>112</v>
      </c>
      <c r="T39" s="377"/>
      <c r="U39" s="524" t="s">
        <v>700</v>
      </c>
      <c r="V39" s="377"/>
      <c r="W39" s="524" t="s">
        <v>112</v>
      </c>
      <c r="X39" s="377"/>
      <c r="Y39" s="524" t="s">
        <v>700</v>
      </c>
      <c r="Z39" s="377"/>
      <c r="AA39" s="524" t="s">
        <v>112</v>
      </c>
      <c r="AB39" s="377"/>
      <c r="AC39" s="524" t="s">
        <v>700</v>
      </c>
      <c r="AD39" s="377"/>
      <c r="AE39" s="524" t="s">
        <v>112</v>
      </c>
      <c r="AF39" s="377"/>
      <c r="AG39" s="524" t="s">
        <v>700</v>
      </c>
      <c r="AH39" s="377"/>
      <c r="AI39" s="524" t="s">
        <v>112</v>
      </c>
      <c r="AJ39" s="377"/>
      <c r="AK39" s="524" t="s">
        <v>700</v>
      </c>
      <c r="AL39" s="377"/>
      <c r="AM39" s="524" t="s">
        <v>112</v>
      </c>
      <c r="AN39" s="377"/>
      <c r="AO39" s="524" t="s">
        <v>700</v>
      </c>
      <c r="AP39" s="377"/>
      <c r="AQ39" s="524" t="s">
        <v>112</v>
      </c>
      <c r="AR39" s="377"/>
    </row>
    <row r="40" spans="2:44" ht="18" customHeight="1" x14ac:dyDescent="0.25">
      <c r="B40" s="581" t="s">
        <v>726</v>
      </c>
      <c r="C40" s="495"/>
      <c r="D40" s="581" t="s">
        <v>2</v>
      </c>
      <c r="E40" s="495"/>
      <c r="F40" s="495"/>
      <c r="G40" s="582">
        <v>1854</v>
      </c>
      <c r="H40" s="495"/>
      <c r="I40" s="583">
        <v>4.3481727824084297E-3</v>
      </c>
      <c r="J40" s="495"/>
      <c r="K40" s="584">
        <v>1871724.09</v>
      </c>
      <c r="L40" s="495"/>
      <c r="M40" s="583">
        <v>2.8797419946838E-4</v>
      </c>
      <c r="N40" s="495"/>
      <c r="O40" s="585">
        <v>0</v>
      </c>
      <c r="P40" s="495"/>
      <c r="Q40" s="586">
        <v>567</v>
      </c>
      <c r="R40" s="495"/>
      <c r="S40" s="587">
        <v>327822.95</v>
      </c>
      <c r="T40" s="495"/>
      <c r="U40" s="586">
        <v>1287</v>
      </c>
      <c r="V40" s="495"/>
      <c r="W40" s="587">
        <v>1543901.14</v>
      </c>
      <c r="X40" s="495"/>
      <c r="Y40" s="586">
        <v>0</v>
      </c>
      <c r="Z40" s="495"/>
      <c r="AA40" s="587">
        <v>0</v>
      </c>
      <c r="AB40" s="495"/>
      <c r="AC40" s="586">
        <v>747</v>
      </c>
      <c r="AD40" s="495"/>
      <c r="AE40" s="587">
        <v>547903.31000000006</v>
      </c>
      <c r="AF40" s="495"/>
      <c r="AG40" s="586">
        <v>1107</v>
      </c>
      <c r="AH40" s="495"/>
      <c r="AI40" s="587">
        <v>1323820.78</v>
      </c>
      <c r="AJ40" s="495"/>
      <c r="AK40" s="586">
        <v>1591</v>
      </c>
      <c r="AL40" s="495"/>
      <c r="AM40" s="587">
        <v>1178164.8799999999</v>
      </c>
      <c r="AN40" s="495"/>
      <c r="AO40" s="586">
        <v>263</v>
      </c>
      <c r="AP40" s="495"/>
      <c r="AQ40" s="587">
        <v>693559.21</v>
      </c>
      <c r="AR40" s="495"/>
    </row>
    <row r="41" spans="2:44" ht="18" customHeight="1" x14ac:dyDescent="0.25">
      <c r="B41" s="551" t="s">
        <v>723</v>
      </c>
      <c r="C41" s="336"/>
      <c r="D41" s="336"/>
      <c r="E41" s="336"/>
      <c r="F41" s="336"/>
      <c r="G41" s="570">
        <v>1636</v>
      </c>
      <c r="H41" s="336"/>
      <c r="I41" s="571">
        <f>G41/'Pool Data I'!$E$12</f>
        <v>3.8368989600971889E-3</v>
      </c>
      <c r="J41" s="336"/>
      <c r="K41" s="572">
        <v>182749.58000000005</v>
      </c>
      <c r="L41" s="336"/>
      <c r="M41" s="573">
        <f>K41/'Pool Data I'!$G$12</f>
        <v>2.8116945379317446E-5</v>
      </c>
      <c r="N41" s="336"/>
      <c r="O41" s="572">
        <v>34469.800000000003</v>
      </c>
      <c r="P41" s="336"/>
      <c r="Q41" s="555">
        <v>515</v>
      </c>
      <c r="R41" s="336"/>
      <c r="S41" s="554">
        <v>41166.699999999997</v>
      </c>
      <c r="T41" s="336"/>
      <c r="U41" s="555">
        <v>1121</v>
      </c>
      <c r="V41" s="336"/>
      <c r="W41" s="554">
        <v>141582.88000000003</v>
      </c>
      <c r="X41" s="336"/>
      <c r="Y41" s="555">
        <v>0</v>
      </c>
      <c r="Z41" s="336"/>
      <c r="AA41" s="554">
        <v>0</v>
      </c>
      <c r="AB41" s="336"/>
      <c r="AC41" s="555">
        <v>680</v>
      </c>
      <c r="AD41" s="336"/>
      <c r="AE41" s="554">
        <v>85615.680000000022</v>
      </c>
      <c r="AF41" s="336"/>
      <c r="AG41" s="555">
        <v>956</v>
      </c>
      <c r="AH41" s="336"/>
      <c r="AI41" s="554">
        <v>97133.9</v>
      </c>
      <c r="AJ41" s="336"/>
      <c r="AK41" s="555">
        <v>1412</v>
      </c>
      <c r="AL41" s="336"/>
      <c r="AM41" s="554">
        <v>165241.07</v>
      </c>
      <c r="AN41" s="336"/>
      <c r="AO41" s="555">
        <v>224</v>
      </c>
      <c r="AP41" s="336"/>
      <c r="AQ41" s="554">
        <v>17508.509999999998</v>
      </c>
      <c r="AR41" s="336"/>
    </row>
    <row r="42" spans="2:44" ht="18" customHeight="1" x14ac:dyDescent="0.25">
      <c r="B42" s="545" t="s">
        <v>714</v>
      </c>
      <c r="C42" s="336"/>
      <c r="D42" s="336"/>
      <c r="E42" s="336"/>
      <c r="F42" s="336"/>
      <c r="G42" s="566">
        <v>4</v>
      </c>
      <c r="H42" s="336"/>
      <c r="I42" s="567">
        <f>G42/'Pool Data I'!$E$12</f>
        <v>9.3811710515823684E-6</v>
      </c>
      <c r="J42" s="336"/>
      <c r="K42" s="568">
        <v>1241.51</v>
      </c>
      <c r="L42" s="336"/>
      <c r="M42" s="569">
        <f>K42/'Pool Data I'!$G$12</f>
        <v>1.9101258048240872E-7</v>
      </c>
      <c r="N42" s="336"/>
      <c r="O42" s="568">
        <v>15661.84</v>
      </c>
      <c r="P42" s="336"/>
      <c r="Q42" s="588">
        <v>1</v>
      </c>
      <c r="R42" s="336"/>
      <c r="S42" s="548">
        <v>400.78</v>
      </c>
      <c r="T42" s="336"/>
      <c r="U42" s="588">
        <v>3</v>
      </c>
      <c r="V42" s="336"/>
      <c r="W42" s="548">
        <v>840.73</v>
      </c>
      <c r="X42" s="336"/>
      <c r="Y42" s="588">
        <v>0</v>
      </c>
      <c r="Z42" s="336"/>
      <c r="AA42" s="548">
        <v>0</v>
      </c>
      <c r="AB42" s="336"/>
      <c r="AC42" s="588">
        <v>0</v>
      </c>
      <c r="AD42" s="336"/>
      <c r="AE42" s="548">
        <v>0</v>
      </c>
      <c r="AF42" s="336"/>
      <c r="AG42" s="588">
        <v>4</v>
      </c>
      <c r="AH42" s="336"/>
      <c r="AI42" s="548">
        <v>1241.51</v>
      </c>
      <c r="AJ42" s="336"/>
      <c r="AK42" s="588">
        <v>4</v>
      </c>
      <c r="AL42" s="336"/>
      <c r="AM42" s="548">
        <v>1241.51</v>
      </c>
      <c r="AN42" s="336"/>
      <c r="AO42" s="588">
        <v>0</v>
      </c>
      <c r="AP42" s="336"/>
      <c r="AQ42" s="548">
        <v>0</v>
      </c>
      <c r="AR42" s="336"/>
    </row>
    <row r="43" spans="2:44" ht="18" customHeight="1" x14ac:dyDescent="0.25">
      <c r="B43" s="551" t="s">
        <v>715</v>
      </c>
      <c r="C43" s="336"/>
      <c r="D43" s="336"/>
      <c r="E43" s="336"/>
      <c r="F43" s="336"/>
      <c r="G43" s="570">
        <v>2</v>
      </c>
      <c r="H43" s="336"/>
      <c r="I43" s="571">
        <f>G43/'Pool Data I'!$E$12</f>
        <v>4.6905855257911842E-6</v>
      </c>
      <c r="J43" s="336"/>
      <c r="K43" s="572">
        <v>1778.62</v>
      </c>
      <c r="L43" s="336"/>
      <c r="M43" s="573">
        <f>K43/'Pool Data I'!$G$12</f>
        <v>2.7364966524443764E-7</v>
      </c>
      <c r="N43" s="336"/>
      <c r="O43" s="572">
        <v>10295.049999999999</v>
      </c>
      <c r="P43" s="336"/>
      <c r="Q43" s="555">
        <v>0</v>
      </c>
      <c r="R43" s="336"/>
      <c r="S43" s="554">
        <v>0</v>
      </c>
      <c r="T43" s="336"/>
      <c r="U43" s="555">
        <v>2</v>
      </c>
      <c r="V43" s="336"/>
      <c r="W43" s="554">
        <v>1778.62</v>
      </c>
      <c r="X43" s="336"/>
      <c r="Y43" s="555">
        <v>0</v>
      </c>
      <c r="Z43" s="336"/>
      <c r="AA43" s="554">
        <v>0</v>
      </c>
      <c r="AB43" s="336"/>
      <c r="AC43" s="555">
        <v>1</v>
      </c>
      <c r="AD43" s="336"/>
      <c r="AE43" s="554">
        <v>625.16999999999996</v>
      </c>
      <c r="AF43" s="336"/>
      <c r="AG43" s="555">
        <v>1</v>
      </c>
      <c r="AH43" s="336"/>
      <c r="AI43" s="554">
        <v>1153.45</v>
      </c>
      <c r="AJ43" s="336"/>
      <c r="AK43" s="555">
        <v>0</v>
      </c>
      <c r="AL43" s="336"/>
      <c r="AM43" s="554">
        <v>0</v>
      </c>
      <c r="AN43" s="336"/>
      <c r="AO43" s="555">
        <v>2</v>
      </c>
      <c r="AP43" s="336"/>
      <c r="AQ43" s="554">
        <v>1778.62</v>
      </c>
      <c r="AR43" s="336"/>
    </row>
    <row r="44" spans="2:44" ht="18" customHeight="1" x14ac:dyDescent="0.25">
      <c r="B44" s="545" t="s">
        <v>716</v>
      </c>
      <c r="C44" s="336"/>
      <c r="D44" s="336"/>
      <c r="E44" s="336"/>
      <c r="F44" s="336"/>
      <c r="G44" s="566">
        <v>2</v>
      </c>
      <c r="H44" s="336"/>
      <c r="I44" s="567">
        <f>G44/'Pool Data I'!$E$12</f>
        <v>4.6905855257911842E-6</v>
      </c>
      <c r="J44" s="336"/>
      <c r="K44" s="568">
        <v>1887.3899999999999</v>
      </c>
      <c r="L44" s="336"/>
      <c r="M44" s="569">
        <f>K44/'Pool Data I'!$G$12</f>
        <v>2.9038447880137361E-7</v>
      </c>
      <c r="N44" s="336"/>
      <c r="O44" s="568">
        <v>34802.629999999997</v>
      </c>
      <c r="P44" s="336"/>
      <c r="Q44" s="588">
        <v>0</v>
      </c>
      <c r="R44" s="336"/>
      <c r="S44" s="548">
        <v>0</v>
      </c>
      <c r="T44" s="336"/>
      <c r="U44" s="588">
        <v>2</v>
      </c>
      <c r="V44" s="336"/>
      <c r="W44" s="548">
        <v>1887.3899999999999</v>
      </c>
      <c r="X44" s="336"/>
      <c r="Y44" s="588">
        <v>0</v>
      </c>
      <c r="Z44" s="336"/>
      <c r="AA44" s="548">
        <v>0</v>
      </c>
      <c r="AB44" s="336"/>
      <c r="AC44" s="588">
        <v>1</v>
      </c>
      <c r="AD44" s="336"/>
      <c r="AE44" s="548">
        <v>812.8</v>
      </c>
      <c r="AF44" s="336"/>
      <c r="AG44" s="588">
        <v>1</v>
      </c>
      <c r="AH44" s="336"/>
      <c r="AI44" s="548">
        <v>1074.5899999999999</v>
      </c>
      <c r="AJ44" s="336"/>
      <c r="AK44" s="588">
        <v>1</v>
      </c>
      <c r="AL44" s="336"/>
      <c r="AM44" s="548">
        <v>812.8</v>
      </c>
      <c r="AN44" s="336"/>
      <c r="AO44" s="588">
        <v>1</v>
      </c>
      <c r="AP44" s="336"/>
      <c r="AQ44" s="548">
        <v>1074.5899999999999</v>
      </c>
      <c r="AR44" s="336"/>
    </row>
    <row r="45" spans="2:44" ht="18" customHeight="1" x14ac:dyDescent="0.25">
      <c r="B45" s="551" t="s">
        <v>717</v>
      </c>
      <c r="C45" s="336"/>
      <c r="D45" s="336"/>
      <c r="E45" s="336"/>
      <c r="F45" s="336"/>
      <c r="G45" s="570">
        <v>8</v>
      </c>
      <c r="H45" s="336"/>
      <c r="I45" s="571">
        <f>G45/'Pool Data I'!$E$12</f>
        <v>1.8762342103164737E-5</v>
      </c>
      <c r="J45" s="336"/>
      <c r="K45" s="572">
        <v>11823.6</v>
      </c>
      <c r="L45" s="336"/>
      <c r="M45" s="573">
        <f>K45/'Pool Data I'!$G$12</f>
        <v>1.819120544008351E-6</v>
      </c>
      <c r="N45" s="336"/>
      <c r="O45" s="572">
        <v>47950.19</v>
      </c>
      <c r="P45" s="336"/>
      <c r="Q45" s="555">
        <v>5</v>
      </c>
      <c r="R45" s="336"/>
      <c r="S45" s="554">
        <v>10075.620000000001</v>
      </c>
      <c r="T45" s="336"/>
      <c r="U45" s="555">
        <v>3</v>
      </c>
      <c r="V45" s="336"/>
      <c r="W45" s="554">
        <v>1747.98</v>
      </c>
      <c r="X45" s="336"/>
      <c r="Y45" s="555">
        <v>0</v>
      </c>
      <c r="Z45" s="336"/>
      <c r="AA45" s="554">
        <v>0</v>
      </c>
      <c r="AB45" s="336"/>
      <c r="AC45" s="555">
        <v>1</v>
      </c>
      <c r="AD45" s="336"/>
      <c r="AE45" s="554">
        <v>908.84</v>
      </c>
      <c r="AF45" s="336"/>
      <c r="AG45" s="555">
        <v>7</v>
      </c>
      <c r="AH45" s="336"/>
      <c r="AI45" s="554">
        <v>10914.76</v>
      </c>
      <c r="AJ45" s="336"/>
      <c r="AK45" s="555">
        <v>6</v>
      </c>
      <c r="AL45" s="336"/>
      <c r="AM45" s="554">
        <v>9367.7099999999991</v>
      </c>
      <c r="AN45" s="336"/>
      <c r="AO45" s="555">
        <v>2</v>
      </c>
      <c r="AP45" s="336"/>
      <c r="AQ45" s="554">
        <v>2455.89</v>
      </c>
      <c r="AR45" s="336"/>
    </row>
    <row r="46" spans="2:44" ht="18" customHeight="1" x14ac:dyDescent="0.25">
      <c r="B46" s="545" t="s">
        <v>718</v>
      </c>
      <c r="C46" s="336"/>
      <c r="D46" s="336"/>
      <c r="E46" s="336"/>
      <c r="F46" s="336"/>
      <c r="G46" s="566">
        <v>5</v>
      </c>
      <c r="H46" s="336"/>
      <c r="I46" s="567">
        <f>G46/'Pool Data I'!$E$12</f>
        <v>1.1726463814477962E-5</v>
      </c>
      <c r="J46" s="336"/>
      <c r="K46" s="568">
        <v>8120.27</v>
      </c>
      <c r="L46" s="336"/>
      <c r="M46" s="569">
        <f>K46/'Pool Data I'!$G$12</f>
        <v>1.2493445295759914E-6</v>
      </c>
      <c r="N46" s="336"/>
      <c r="O46" s="568">
        <v>45747.66</v>
      </c>
      <c r="P46" s="336"/>
      <c r="Q46" s="588">
        <v>1</v>
      </c>
      <c r="R46" s="336"/>
      <c r="S46" s="548">
        <v>3736.68</v>
      </c>
      <c r="T46" s="336"/>
      <c r="U46" s="588">
        <v>4</v>
      </c>
      <c r="V46" s="336"/>
      <c r="W46" s="548">
        <v>4383.59</v>
      </c>
      <c r="X46" s="336"/>
      <c r="Y46" s="588">
        <v>0</v>
      </c>
      <c r="Z46" s="336"/>
      <c r="AA46" s="548">
        <v>0</v>
      </c>
      <c r="AB46" s="336"/>
      <c r="AC46" s="588">
        <v>0</v>
      </c>
      <c r="AD46" s="336"/>
      <c r="AE46" s="548">
        <v>0</v>
      </c>
      <c r="AF46" s="336"/>
      <c r="AG46" s="588">
        <v>5</v>
      </c>
      <c r="AH46" s="336"/>
      <c r="AI46" s="548">
        <v>8120.27</v>
      </c>
      <c r="AJ46" s="336"/>
      <c r="AK46" s="588">
        <v>3</v>
      </c>
      <c r="AL46" s="336"/>
      <c r="AM46" s="548">
        <v>3506.01</v>
      </c>
      <c r="AN46" s="336"/>
      <c r="AO46" s="588">
        <v>2</v>
      </c>
      <c r="AP46" s="336"/>
      <c r="AQ46" s="548">
        <v>4614.26</v>
      </c>
      <c r="AR46" s="336"/>
    </row>
    <row r="47" spans="2:44" ht="18" customHeight="1" x14ac:dyDescent="0.25">
      <c r="B47" s="551" t="s">
        <v>719</v>
      </c>
      <c r="C47" s="336"/>
      <c r="D47" s="336"/>
      <c r="E47" s="336"/>
      <c r="F47" s="336"/>
      <c r="G47" s="570">
        <v>197</v>
      </c>
      <c r="H47" s="336"/>
      <c r="I47" s="571">
        <f>G47/'Pool Data I'!$E$12</f>
        <v>4.6202267429043168E-4</v>
      </c>
      <c r="J47" s="336"/>
      <c r="K47" s="572">
        <v>426639.51000000018</v>
      </c>
      <c r="L47" s="336"/>
      <c r="M47" s="573">
        <f>K47/'Pool Data I'!$G$12</f>
        <v>6.5640642234738713E-5</v>
      </c>
      <c r="N47" s="336"/>
      <c r="O47" s="572">
        <v>525843.67000000004</v>
      </c>
      <c r="P47" s="336"/>
      <c r="Q47" s="555">
        <v>45</v>
      </c>
      <c r="R47" s="336"/>
      <c r="S47" s="554">
        <v>94018.830000000016</v>
      </c>
      <c r="T47" s="336"/>
      <c r="U47" s="555">
        <v>152</v>
      </c>
      <c r="V47" s="336"/>
      <c r="W47" s="554">
        <v>332620.68000000023</v>
      </c>
      <c r="X47" s="336"/>
      <c r="Y47" s="555">
        <v>0</v>
      </c>
      <c r="Z47" s="336"/>
      <c r="AA47" s="554">
        <v>0</v>
      </c>
      <c r="AB47" s="336"/>
      <c r="AC47" s="555">
        <v>64</v>
      </c>
      <c r="AD47" s="336"/>
      <c r="AE47" s="554">
        <v>141608.46</v>
      </c>
      <c r="AF47" s="336"/>
      <c r="AG47" s="555">
        <v>133</v>
      </c>
      <c r="AH47" s="336"/>
      <c r="AI47" s="554">
        <v>285031.05</v>
      </c>
      <c r="AJ47" s="336"/>
      <c r="AK47" s="555">
        <v>165</v>
      </c>
      <c r="AL47" s="336"/>
      <c r="AM47" s="554">
        <v>305658.05</v>
      </c>
      <c r="AN47" s="336"/>
      <c r="AO47" s="555">
        <v>32</v>
      </c>
      <c r="AP47" s="336"/>
      <c r="AQ47" s="554">
        <v>120981.46</v>
      </c>
      <c r="AR47" s="336"/>
    </row>
    <row r="48" spans="2:44" ht="18" customHeight="1" x14ac:dyDescent="0.25">
      <c r="B48" s="556" t="s">
        <v>116</v>
      </c>
      <c r="C48" s="381"/>
      <c r="D48" s="556" t="s">
        <v>2</v>
      </c>
      <c r="E48" s="381"/>
      <c r="F48" s="381"/>
      <c r="G48" s="589">
        <v>1854</v>
      </c>
      <c r="H48" s="336"/>
      <c r="I48" s="590">
        <v>4.3481727824084297E-3</v>
      </c>
      <c r="J48" s="336"/>
      <c r="K48" s="591">
        <v>2505964.5699999998</v>
      </c>
      <c r="L48" s="336"/>
      <c r="M48" s="592">
        <v>9.7581099412168696E-5</v>
      </c>
      <c r="N48" s="336"/>
      <c r="O48" s="591">
        <v>714770.84</v>
      </c>
      <c r="P48" s="336"/>
      <c r="Q48" s="593">
        <v>567</v>
      </c>
      <c r="R48" s="336"/>
      <c r="S48" s="594">
        <v>477221.56</v>
      </c>
      <c r="T48" s="336"/>
      <c r="U48" s="593">
        <v>1287</v>
      </c>
      <c r="V48" s="336"/>
      <c r="W48" s="594">
        <v>2028743.01</v>
      </c>
      <c r="X48" s="336"/>
      <c r="Y48" s="593">
        <v>0</v>
      </c>
      <c r="Z48" s="336"/>
      <c r="AA48" s="594">
        <v>0</v>
      </c>
      <c r="AB48" s="336"/>
      <c r="AC48" s="593">
        <v>747</v>
      </c>
      <c r="AD48" s="336"/>
      <c r="AE48" s="594">
        <v>777474.26</v>
      </c>
      <c r="AF48" s="336"/>
      <c r="AG48" s="593">
        <v>1107</v>
      </c>
      <c r="AH48" s="336"/>
      <c r="AI48" s="594">
        <v>1728490.31</v>
      </c>
      <c r="AJ48" s="336"/>
      <c r="AK48" s="593">
        <v>1591</v>
      </c>
      <c r="AL48" s="336"/>
      <c r="AM48" s="594">
        <v>1663992.03</v>
      </c>
      <c r="AN48" s="336"/>
      <c r="AO48" s="593">
        <v>263</v>
      </c>
      <c r="AP48" s="336"/>
      <c r="AQ48" s="594">
        <v>841972.54</v>
      </c>
      <c r="AR48" s="336"/>
    </row>
    <row r="50" spans="18:40" x14ac:dyDescent="0.25">
      <c r="R50" s="307"/>
      <c r="T50" s="306"/>
      <c r="AD50" s="307"/>
      <c r="AF50" s="306"/>
      <c r="AL50" s="307"/>
      <c r="AN50" s="306"/>
    </row>
  </sheetData>
  <sheetProtection algorithmName="SHA-512" hashValue="6tu82pW9i+VGTJNsbuQnwK9tc5eMq7ML0m+IM4QraoVcStWlKlaoAR9IMOn5XkiXPJA/Zr0K7Di0qFGcEvs5dw==" saltValue="WBg5ttkh2vEvVCTbz0Abpw==" spinCount="100000" sheet="1" objects="1" scenarios="1"/>
  <mergeCells count="715">
    <mergeCell ref="AE48:AF48"/>
    <mergeCell ref="AG48:AH48"/>
    <mergeCell ref="AI48:AJ48"/>
    <mergeCell ref="AK48:AL48"/>
    <mergeCell ref="AM48:AN48"/>
    <mergeCell ref="AO48:AP48"/>
    <mergeCell ref="S48:T48"/>
    <mergeCell ref="U48:V48"/>
    <mergeCell ref="W48:X48"/>
    <mergeCell ref="Y48:Z48"/>
    <mergeCell ref="AA48:AB48"/>
    <mergeCell ref="AC48:AD48"/>
    <mergeCell ref="AQ47:AR47"/>
    <mergeCell ref="B48:C48"/>
    <mergeCell ref="D48:F48"/>
    <mergeCell ref="G48:H48"/>
    <mergeCell ref="I48:J48"/>
    <mergeCell ref="K48:L48"/>
    <mergeCell ref="M48:N48"/>
    <mergeCell ref="O48:P48"/>
    <mergeCell ref="Q48:R48"/>
    <mergeCell ref="AC47:AD47"/>
    <mergeCell ref="AE47:AF47"/>
    <mergeCell ref="AG47:AH47"/>
    <mergeCell ref="AI47:AJ47"/>
    <mergeCell ref="AK47:AL47"/>
    <mergeCell ref="AM47:AN47"/>
    <mergeCell ref="Q47:R47"/>
    <mergeCell ref="S47:T47"/>
    <mergeCell ref="U47:V47"/>
    <mergeCell ref="W47:X47"/>
    <mergeCell ref="Y47:Z47"/>
    <mergeCell ref="AA47:AB47"/>
    <mergeCell ref="B47:F47"/>
    <mergeCell ref="G47:H47"/>
    <mergeCell ref="AQ48:AR48"/>
    <mergeCell ref="I47:J47"/>
    <mergeCell ref="K47:L47"/>
    <mergeCell ref="M47:N47"/>
    <mergeCell ref="O47:P47"/>
    <mergeCell ref="AG46:AH46"/>
    <mergeCell ref="AI46:AJ46"/>
    <mergeCell ref="AK46:AL46"/>
    <mergeCell ref="AM46:AN46"/>
    <mergeCell ref="AO46:AP46"/>
    <mergeCell ref="AO47:AP47"/>
    <mergeCell ref="AQ46:AR46"/>
    <mergeCell ref="U46:V46"/>
    <mergeCell ref="W46:X46"/>
    <mergeCell ref="Y46:Z46"/>
    <mergeCell ref="AA46:AB46"/>
    <mergeCell ref="AC46:AD46"/>
    <mergeCell ref="AE46:AF46"/>
    <mergeCell ref="AO45:AP45"/>
    <mergeCell ref="AQ45:AR45"/>
    <mergeCell ref="AE45:AF45"/>
    <mergeCell ref="AG45:AH45"/>
    <mergeCell ref="AI45:AJ45"/>
    <mergeCell ref="AK45:AL45"/>
    <mergeCell ref="AM45:AN45"/>
    <mergeCell ref="B46:F46"/>
    <mergeCell ref="G46:H46"/>
    <mergeCell ref="I46:J46"/>
    <mergeCell ref="K46:L46"/>
    <mergeCell ref="M46:N46"/>
    <mergeCell ref="O46:P46"/>
    <mergeCell ref="Q46:R46"/>
    <mergeCell ref="S46:T46"/>
    <mergeCell ref="AC45:AD45"/>
    <mergeCell ref="Q45:R45"/>
    <mergeCell ref="S45:T45"/>
    <mergeCell ref="U45:V45"/>
    <mergeCell ref="W45:X45"/>
    <mergeCell ref="Y45:Z45"/>
    <mergeCell ref="AA45:AB45"/>
    <mergeCell ref="B45:F45"/>
    <mergeCell ref="G45:H45"/>
    <mergeCell ref="I45:J45"/>
    <mergeCell ref="K45:L45"/>
    <mergeCell ref="M45:N45"/>
    <mergeCell ref="O45:P45"/>
    <mergeCell ref="AI44:AJ44"/>
    <mergeCell ref="AK44:AL44"/>
    <mergeCell ref="AM44:AN44"/>
    <mergeCell ref="AO44:AP44"/>
    <mergeCell ref="AQ44:AR44"/>
    <mergeCell ref="U44:V44"/>
    <mergeCell ref="W44:X44"/>
    <mergeCell ref="Y44:Z44"/>
    <mergeCell ref="AA44:AB44"/>
    <mergeCell ref="AC44:AD44"/>
    <mergeCell ref="AE44:AF44"/>
    <mergeCell ref="AQ43:AR43"/>
    <mergeCell ref="B44:F44"/>
    <mergeCell ref="G44:H44"/>
    <mergeCell ref="I44:J44"/>
    <mergeCell ref="K44:L44"/>
    <mergeCell ref="M44:N44"/>
    <mergeCell ref="O44:P44"/>
    <mergeCell ref="Q44:R44"/>
    <mergeCell ref="S44:T44"/>
    <mergeCell ref="AC43:AD43"/>
    <mergeCell ref="AE43:AF43"/>
    <mergeCell ref="AG43:AH43"/>
    <mergeCell ref="AI43:AJ43"/>
    <mergeCell ref="AK43:AL43"/>
    <mergeCell ref="AM43:AN43"/>
    <mergeCell ref="Q43:R43"/>
    <mergeCell ref="S43:T43"/>
    <mergeCell ref="U43:V43"/>
    <mergeCell ref="W43:X43"/>
    <mergeCell ref="Y43:Z43"/>
    <mergeCell ref="AA43:AB43"/>
    <mergeCell ref="B43:F43"/>
    <mergeCell ref="G43:H43"/>
    <mergeCell ref="AG44:AH44"/>
    <mergeCell ref="I43:J43"/>
    <mergeCell ref="K43:L43"/>
    <mergeCell ref="M43:N43"/>
    <mergeCell ref="O43:P43"/>
    <mergeCell ref="AG42:AH42"/>
    <mergeCell ref="AI42:AJ42"/>
    <mergeCell ref="AK42:AL42"/>
    <mergeCell ref="AM42:AN42"/>
    <mergeCell ref="AO42:AP42"/>
    <mergeCell ref="AO43:AP43"/>
    <mergeCell ref="G41:H41"/>
    <mergeCell ref="I41:J41"/>
    <mergeCell ref="K41:L41"/>
    <mergeCell ref="M41:N41"/>
    <mergeCell ref="O41:P41"/>
    <mergeCell ref="AQ42:AR42"/>
    <mergeCell ref="U42:V42"/>
    <mergeCell ref="W42:X42"/>
    <mergeCell ref="Y42:Z42"/>
    <mergeCell ref="AA42:AB42"/>
    <mergeCell ref="AC42:AD42"/>
    <mergeCell ref="AE42:AF42"/>
    <mergeCell ref="AO41:AP41"/>
    <mergeCell ref="AQ41:AR41"/>
    <mergeCell ref="AE41:AF41"/>
    <mergeCell ref="AG41:AH41"/>
    <mergeCell ref="AI41:AJ41"/>
    <mergeCell ref="AK41:AL41"/>
    <mergeCell ref="AM41:AN41"/>
    <mergeCell ref="AO40:AP40"/>
    <mergeCell ref="AQ40:AR40"/>
    <mergeCell ref="U40:V40"/>
    <mergeCell ref="W40:X40"/>
    <mergeCell ref="Y40:Z40"/>
    <mergeCell ref="AA40:AB40"/>
    <mergeCell ref="AC40:AD40"/>
    <mergeCell ref="AE40:AF40"/>
    <mergeCell ref="B42:F42"/>
    <mergeCell ref="G42:H42"/>
    <mergeCell ref="I42:J42"/>
    <mergeCell ref="K42:L42"/>
    <mergeCell ref="M42:N42"/>
    <mergeCell ref="O42:P42"/>
    <mergeCell ref="Q42:R42"/>
    <mergeCell ref="S42:T42"/>
    <mergeCell ref="AC41:AD41"/>
    <mergeCell ref="Q41:R41"/>
    <mergeCell ref="S41:T41"/>
    <mergeCell ref="U41:V41"/>
    <mergeCell ref="W41:X41"/>
    <mergeCell ref="Y41:Z41"/>
    <mergeCell ref="AA41:AB41"/>
    <mergeCell ref="B41:F41"/>
    <mergeCell ref="U39:V39"/>
    <mergeCell ref="W39:X39"/>
    <mergeCell ref="Y39:Z39"/>
    <mergeCell ref="AA39:AB39"/>
    <mergeCell ref="AC39:AD39"/>
    <mergeCell ref="AG40:AH40"/>
    <mergeCell ref="AI40:AJ40"/>
    <mergeCell ref="AK40:AL40"/>
    <mergeCell ref="AM40:AN40"/>
    <mergeCell ref="B39:F39"/>
    <mergeCell ref="G39:H39"/>
    <mergeCell ref="I39:J39"/>
    <mergeCell ref="K39:L39"/>
    <mergeCell ref="M39:N39"/>
    <mergeCell ref="O39:P39"/>
    <mergeCell ref="Q39:R39"/>
    <mergeCell ref="AQ39:AR39"/>
    <mergeCell ref="B40:C40"/>
    <mergeCell ref="D40:F40"/>
    <mergeCell ref="G40:H40"/>
    <mergeCell ref="I40:J40"/>
    <mergeCell ref="K40:L40"/>
    <mergeCell ref="M40:N40"/>
    <mergeCell ref="O40:P40"/>
    <mergeCell ref="Q40:R40"/>
    <mergeCell ref="S40:T40"/>
    <mergeCell ref="AE39:AF39"/>
    <mergeCell ref="AG39:AH39"/>
    <mergeCell ref="AI39:AJ39"/>
    <mergeCell ref="AK39:AL39"/>
    <mergeCell ref="AM39:AN39"/>
    <mergeCell ref="AO39:AP39"/>
    <mergeCell ref="S39:T39"/>
    <mergeCell ref="B37:P37"/>
    <mergeCell ref="Q37:AB37"/>
    <mergeCell ref="AC37:AJ37"/>
    <mergeCell ref="AK37:AR37"/>
    <mergeCell ref="B38:P38"/>
    <mergeCell ref="Q38:T38"/>
    <mergeCell ref="U38:X38"/>
    <mergeCell ref="Y38:AB38"/>
    <mergeCell ref="AC38:AF38"/>
    <mergeCell ref="AG38:AJ38"/>
    <mergeCell ref="AK38:AN38"/>
    <mergeCell ref="AO38:AR38"/>
    <mergeCell ref="B35:F35"/>
    <mergeCell ref="G35:AR35"/>
    <mergeCell ref="B36:C36"/>
    <mergeCell ref="D36:F36"/>
    <mergeCell ref="G36:H36"/>
    <mergeCell ref="I36:J36"/>
    <mergeCell ref="K36:L36"/>
    <mergeCell ref="M36:N36"/>
    <mergeCell ref="O36:P36"/>
    <mergeCell ref="Q36:R36"/>
    <mergeCell ref="AQ36:AR36"/>
    <mergeCell ref="AE36:AF36"/>
    <mergeCell ref="AG36:AH36"/>
    <mergeCell ref="AI36:AJ36"/>
    <mergeCell ref="AK36:AL36"/>
    <mergeCell ref="AM36:AN36"/>
    <mergeCell ref="AO36:AP36"/>
    <mergeCell ref="S36:T36"/>
    <mergeCell ref="U36:V36"/>
    <mergeCell ref="W36:X36"/>
    <mergeCell ref="Y36:Z36"/>
    <mergeCell ref="AA36:AB36"/>
    <mergeCell ref="AC36:AD36"/>
    <mergeCell ref="AG34:AH34"/>
    <mergeCell ref="AI34:AJ34"/>
    <mergeCell ref="AK34:AL34"/>
    <mergeCell ref="AM34:AN34"/>
    <mergeCell ref="AO34:AP34"/>
    <mergeCell ref="AQ34:AR34"/>
    <mergeCell ref="U34:V34"/>
    <mergeCell ref="W34:X34"/>
    <mergeCell ref="Y34:Z34"/>
    <mergeCell ref="AA34:AB34"/>
    <mergeCell ref="AC34:AD34"/>
    <mergeCell ref="AE34:AF34"/>
    <mergeCell ref="AF32:AG32"/>
    <mergeCell ref="AH32:AI32"/>
    <mergeCell ref="AJ32:AK32"/>
    <mergeCell ref="AL32:AM32"/>
    <mergeCell ref="AN32:AO32"/>
    <mergeCell ref="AP32:AQ32"/>
    <mergeCell ref="T32:U32"/>
    <mergeCell ref="V32:W32"/>
    <mergeCell ref="X32:Y32"/>
    <mergeCell ref="Z32:AA32"/>
    <mergeCell ref="AB32:AC32"/>
    <mergeCell ref="AD32:AE32"/>
    <mergeCell ref="B34:C34"/>
    <mergeCell ref="D34:F34"/>
    <mergeCell ref="G34:H34"/>
    <mergeCell ref="I34:J34"/>
    <mergeCell ref="K34:L34"/>
    <mergeCell ref="M34:N34"/>
    <mergeCell ref="O34:P34"/>
    <mergeCell ref="Q34:R34"/>
    <mergeCell ref="S34:T34"/>
    <mergeCell ref="AR31:AS31"/>
    <mergeCell ref="C32:D32"/>
    <mergeCell ref="E32:G32"/>
    <mergeCell ref="H32:I32"/>
    <mergeCell ref="J32:K32"/>
    <mergeCell ref="L32:M32"/>
    <mergeCell ref="N32:O32"/>
    <mergeCell ref="P32:Q32"/>
    <mergeCell ref="R32:S32"/>
    <mergeCell ref="AD31:AE31"/>
    <mergeCell ref="AF31:AG31"/>
    <mergeCell ref="AH31:AI31"/>
    <mergeCell ref="AJ31:AK31"/>
    <mergeCell ref="AL31:AM31"/>
    <mergeCell ref="AN31:AO31"/>
    <mergeCell ref="R31:S31"/>
    <mergeCell ref="T31:U31"/>
    <mergeCell ref="V31:W31"/>
    <mergeCell ref="X31:Y31"/>
    <mergeCell ref="Z31:AA31"/>
    <mergeCell ref="AB31:AC31"/>
    <mergeCell ref="C31:G31"/>
    <mergeCell ref="H31:I31"/>
    <mergeCell ref="AR32:AS32"/>
    <mergeCell ref="J31:K31"/>
    <mergeCell ref="L31:M31"/>
    <mergeCell ref="N31:O31"/>
    <mergeCell ref="P31:Q31"/>
    <mergeCell ref="AH30:AI30"/>
    <mergeCell ref="AJ30:AK30"/>
    <mergeCell ref="AL30:AM30"/>
    <mergeCell ref="AN30:AO30"/>
    <mergeCell ref="AP30:AQ30"/>
    <mergeCell ref="AP31:AQ31"/>
    <mergeCell ref="AR30:AS30"/>
    <mergeCell ref="V30:W30"/>
    <mergeCell ref="X30:Y30"/>
    <mergeCell ref="Z30:AA30"/>
    <mergeCell ref="AB30:AC30"/>
    <mergeCell ref="AD30:AE30"/>
    <mergeCell ref="AF30:AG30"/>
    <mergeCell ref="AP29:AQ29"/>
    <mergeCell ref="AR29:AS29"/>
    <mergeCell ref="AF29:AG29"/>
    <mergeCell ref="AH29:AI29"/>
    <mergeCell ref="AJ29:AK29"/>
    <mergeCell ref="AL29:AM29"/>
    <mergeCell ref="AN29:AO29"/>
    <mergeCell ref="C30:G30"/>
    <mergeCell ref="H30:I30"/>
    <mergeCell ref="J30:K30"/>
    <mergeCell ref="L30:M30"/>
    <mergeCell ref="N30:O30"/>
    <mergeCell ref="P30:Q30"/>
    <mergeCell ref="R30:S30"/>
    <mergeCell ref="T30:U30"/>
    <mergeCell ref="AD29:AE29"/>
    <mergeCell ref="R29:S29"/>
    <mergeCell ref="T29:U29"/>
    <mergeCell ref="V29:W29"/>
    <mergeCell ref="X29:Y29"/>
    <mergeCell ref="Z29:AA29"/>
    <mergeCell ref="AB29:AC29"/>
    <mergeCell ref="C29:G29"/>
    <mergeCell ref="H29:I29"/>
    <mergeCell ref="J29:K29"/>
    <mergeCell ref="L29:M29"/>
    <mergeCell ref="N29:O29"/>
    <mergeCell ref="P29:Q29"/>
    <mergeCell ref="AJ28:AK28"/>
    <mergeCell ref="AL28:AM28"/>
    <mergeCell ref="AN28:AO28"/>
    <mergeCell ref="AP28:AQ28"/>
    <mergeCell ref="AR28:AS28"/>
    <mergeCell ref="V28:W28"/>
    <mergeCell ref="X28:Y28"/>
    <mergeCell ref="Z28:AA28"/>
    <mergeCell ref="AB28:AC28"/>
    <mergeCell ref="AD28:AE28"/>
    <mergeCell ref="AF28:AG28"/>
    <mergeCell ref="AR27:AS27"/>
    <mergeCell ref="C28:G28"/>
    <mergeCell ref="H28:I28"/>
    <mergeCell ref="J28:K28"/>
    <mergeCell ref="L28:M28"/>
    <mergeCell ref="N28:O28"/>
    <mergeCell ref="P28:Q28"/>
    <mergeCell ref="R28:S28"/>
    <mergeCell ref="T28:U28"/>
    <mergeCell ref="AD27:AE27"/>
    <mergeCell ref="AF27:AG27"/>
    <mergeCell ref="AH27:AI27"/>
    <mergeCell ref="AJ27:AK27"/>
    <mergeCell ref="AL27:AM27"/>
    <mergeCell ref="AN27:AO27"/>
    <mergeCell ref="R27:S27"/>
    <mergeCell ref="T27:U27"/>
    <mergeCell ref="V27:W27"/>
    <mergeCell ref="X27:Y27"/>
    <mergeCell ref="Z27:AA27"/>
    <mergeCell ref="AB27:AC27"/>
    <mergeCell ref="C27:G27"/>
    <mergeCell ref="H27:I27"/>
    <mergeCell ref="AH28:AI28"/>
    <mergeCell ref="J27:K27"/>
    <mergeCell ref="L27:M27"/>
    <mergeCell ref="N27:O27"/>
    <mergeCell ref="P27:Q27"/>
    <mergeCell ref="AH26:AI26"/>
    <mergeCell ref="AJ26:AK26"/>
    <mergeCell ref="AL26:AM26"/>
    <mergeCell ref="AN26:AO26"/>
    <mergeCell ref="AP26:AQ26"/>
    <mergeCell ref="AP27:AQ27"/>
    <mergeCell ref="P25:Q25"/>
    <mergeCell ref="AR26:AS26"/>
    <mergeCell ref="V26:W26"/>
    <mergeCell ref="X26:Y26"/>
    <mergeCell ref="Z26:AA26"/>
    <mergeCell ref="AB26:AC26"/>
    <mergeCell ref="AD26:AE26"/>
    <mergeCell ref="AF26:AG26"/>
    <mergeCell ref="AP25:AQ25"/>
    <mergeCell ref="AR25:AS25"/>
    <mergeCell ref="AF25:AG25"/>
    <mergeCell ref="AH25:AI25"/>
    <mergeCell ref="AJ25:AK25"/>
    <mergeCell ref="AL25:AM25"/>
    <mergeCell ref="AN25:AO25"/>
    <mergeCell ref="Z24:AA24"/>
    <mergeCell ref="AB24:AC24"/>
    <mergeCell ref="AD24:AE24"/>
    <mergeCell ref="AF24:AG24"/>
    <mergeCell ref="C26:G26"/>
    <mergeCell ref="H26:I26"/>
    <mergeCell ref="J26:K26"/>
    <mergeCell ref="L26:M26"/>
    <mergeCell ref="N26:O26"/>
    <mergeCell ref="P26:Q26"/>
    <mergeCell ref="R26:S26"/>
    <mergeCell ref="T26:U26"/>
    <mergeCell ref="AD25:AE25"/>
    <mergeCell ref="R25:S25"/>
    <mergeCell ref="T25:U25"/>
    <mergeCell ref="V25:W25"/>
    <mergeCell ref="X25:Y25"/>
    <mergeCell ref="Z25:AA25"/>
    <mergeCell ref="AB25:AC25"/>
    <mergeCell ref="C25:G25"/>
    <mergeCell ref="H25:I25"/>
    <mergeCell ref="J25:K25"/>
    <mergeCell ref="L25:M25"/>
    <mergeCell ref="N25:O25"/>
    <mergeCell ref="AL23:AO23"/>
    <mergeCell ref="AP23:AS23"/>
    <mergeCell ref="C24:G24"/>
    <mergeCell ref="H24:I24"/>
    <mergeCell ref="J24:K24"/>
    <mergeCell ref="L24:M24"/>
    <mergeCell ref="N24:O24"/>
    <mergeCell ref="P24:Q24"/>
    <mergeCell ref="R24:S24"/>
    <mergeCell ref="T24:U24"/>
    <mergeCell ref="C23:Q23"/>
    <mergeCell ref="R23:U23"/>
    <mergeCell ref="V23:Y23"/>
    <mergeCell ref="Z23:AC23"/>
    <mergeCell ref="AD23:AG23"/>
    <mergeCell ref="AH23:AK23"/>
    <mergeCell ref="AH24:AI24"/>
    <mergeCell ref="AJ24:AK24"/>
    <mergeCell ref="AL24:AM24"/>
    <mergeCell ref="AN24:AO24"/>
    <mergeCell ref="AP24:AQ24"/>
    <mergeCell ref="AR24:AS24"/>
    <mergeCell ref="V24:W24"/>
    <mergeCell ref="X24:Y24"/>
    <mergeCell ref="C22:Q22"/>
    <mergeCell ref="R22:AC22"/>
    <mergeCell ref="AD22:AK22"/>
    <mergeCell ref="AL22:AS22"/>
    <mergeCell ref="AD21:AE21"/>
    <mergeCell ref="AF21:AG21"/>
    <mergeCell ref="AH21:AI21"/>
    <mergeCell ref="AJ21:AK21"/>
    <mergeCell ref="AL21:AM21"/>
    <mergeCell ref="AN21:AO21"/>
    <mergeCell ref="R21:S21"/>
    <mergeCell ref="T21:U21"/>
    <mergeCell ref="V21:W21"/>
    <mergeCell ref="X21:Y21"/>
    <mergeCell ref="Z21:AA21"/>
    <mergeCell ref="AB21:AC21"/>
    <mergeCell ref="C18:AS18"/>
    <mergeCell ref="C20:G20"/>
    <mergeCell ref="H20:AS20"/>
    <mergeCell ref="C21:D21"/>
    <mergeCell ref="E21:G21"/>
    <mergeCell ref="H21:I21"/>
    <mergeCell ref="J21:K21"/>
    <mergeCell ref="L21:M21"/>
    <mergeCell ref="N21:O21"/>
    <mergeCell ref="P21:Q21"/>
    <mergeCell ref="AP21:AQ21"/>
    <mergeCell ref="AR21:AS21"/>
    <mergeCell ref="AL16:AM16"/>
    <mergeCell ref="AN16:AO16"/>
    <mergeCell ref="AP16:AQ16"/>
    <mergeCell ref="AR16:AS16"/>
    <mergeCell ref="V16:W16"/>
    <mergeCell ref="X16:Y16"/>
    <mergeCell ref="Z16:AA16"/>
    <mergeCell ref="AB16:AC16"/>
    <mergeCell ref="AD16:AE16"/>
    <mergeCell ref="AF16:AG16"/>
    <mergeCell ref="AR15:AS15"/>
    <mergeCell ref="C16:D16"/>
    <mergeCell ref="E16:G16"/>
    <mergeCell ref="H16:I16"/>
    <mergeCell ref="J16:K16"/>
    <mergeCell ref="L16:M16"/>
    <mergeCell ref="N16:O16"/>
    <mergeCell ref="P16:Q16"/>
    <mergeCell ref="R16:S16"/>
    <mergeCell ref="T16:U16"/>
    <mergeCell ref="AF15:AG15"/>
    <mergeCell ref="AH15:AI15"/>
    <mergeCell ref="AJ15:AK15"/>
    <mergeCell ref="AL15:AM15"/>
    <mergeCell ref="AN15:AO15"/>
    <mergeCell ref="AP15:AQ15"/>
    <mergeCell ref="T15:U15"/>
    <mergeCell ref="V15:W15"/>
    <mergeCell ref="X15:Y15"/>
    <mergeCell ref="Z15:AA15"/>
    <mergeCell ref="AB15:AC15"/>
    <mergeCell ref="AD15:AE15"/>
    <mergeCell ref="AH16:AI16"/>
    <mergeCell ref="AJ16:AK16"/>
    <mergeCell ref="C15:G15"/>
    <mergeCell ref="H15:I15"/>
    <mergeCell ref="J15:K15"/>
    <mergeCell ref="L15:M15"/>
    <mergeCell ref="N15:O15"/>
    <mergeCell ref="P15:Q15"/>
    <mergeCell ref="R15:S15"/>
    <mergeCell ref="AB14:AC14"/>
    <mergeCell ref="AD14:AE14"/>
    <mergeCell ref="P14:Q14"/>
    <mergeCell ref="R14:S14"/>
    <mergeCell ref="T14:U14"/>
    <mergeCell ref="V14:W14"/>
    <mergeCell ref="X14:Y14"/>
    <mergeCell ref="Z14:AA14"/>
    <mergeCell ref="AN13:AO13"/>
    <mergeCell ref="AP13:AQ13"/>
    <mergeCell ref="AR13:AS13"/>
    <mergeCell ref="C14:G14"/>
    <mergeCell ref="H14:I14"/>
    <mergeCell ref="J14:K14"/>
    <mergeCell ref="L14:M14"/>
    <mergeCell ref="N14:O14"/>
    <mergeCell ref="X13:Y13"/>
    <mergeCell ref="Z13:AA13"/>
    <mergeCell ref="AB13:AC13"/>
    <mergeCell ref="AD13:AE13"/>
    <mergeCell ref="AF13:AG13"/>
    <mergeCell ref="AH13:AI13"/>
    <mergeCell ref="AN14:AO14"/>
    <mergeCell ref="AP14:AQ14"/>
    <mergeCell ref="AR14:AS14"/>
    <mergeCell ref="AF14:AG14"/>
    <mergeCell ref="AH14:AI14"/>
    <mergeCell ref="AJ14:AK14"/>
    <mergeCell ref="AL14:AM14"/>
    <mergeCell ref="AR12:AS12"/>
    <mergeCell ref="C13:G13"/>
    <mergeCell ref="H13:I13"/>
    <mergeCell ref="J13:K13"/>
    <mergeCell ref="L13:M13"/>
    <mergeCell ref="N13:O13"/>
    <mergeCell ref="P13:Q13"/>
    <mergeCell ref="R13:S13"/>
    <mergeCell ref="T13:U13"/>
    <mergeCell ref="V13:W13"/>
    <mergeCell ref="AF12:AG12"/>
    <mergeCell ref="AH12:AI12"/>
    <mergeCell ref="AJ12:AK12"/>
    <mergeCell ref="AL12:AM12"/>
    <mergeCell ref="AN12:AO12"/>
    <mergeCell ref="AP12:AQ12"/>
    <mergeCell ref="T12:U12"/>
    <mergeCell ref="V12:W12"/>
    <mergeCell ref="X12:Y12"/>
    <mergeCell ref="Z12:AA12"/>
    <mergeCell ref="AB12:AC12"/>
    <mergeCell ref="AD12:AE12"/>
    <mergeCell ref="AJ13:AK13"/>
    <mergeCell ref="AL13:AM13"/>
    <mergeCell ref="C12:G12"/>
    <mergeCell ref="H12:I12"/>
    <mergeCell ref="J12:K12"/>
    <mergeCell ref="L12:M12"/>
    <mergeCell ref="N12:O12"/>
    <mergeCell ref="P12:Q12"/>
    <mergeCell ref="R12:S12"/>
    <mergeCell ref="AB11:AC11"/>
    <mergeCell ref="AD11:AE11"/>
    <mergeCell ref="P11:Q11"/>
    <mergeCell ref="R11:S11"/>
    <mergeCell ref="T11:U11"/>
    <mergeCell ref="V11:W11"/>
    <mergeCell ref="X11:Y11"/>
    <mergeCell ref="Z11:AA11"/>
    <mergeCell ref="AR10:AS10"/>
    <mergeCell ref="C11:G11"/>
    <mergeCell ref="H11:I11"/>
    <mergeCell ref="J11:K11"/>
    <mergeCell ref="L11:M11"/>
    <mergeCell ref="N11:O11"/>
    <mergeCell ref="X10:Y10"/>
    <mergeCell ref="Z10:AA10"/>
    <mergeCell ref="AB10:AC10"/>
    <mergeCell ref="AD10:AE10"/>
    <mergeCell ref="AF10:AG10"/>
    <mergeCell ref="AH10:AI10"/>
    <mergeCell ref="AN11:AO11"/>
    <mergeCell ref="AP11:AQ11"/>
    <mergeCell ref="AR11:AS11"/>
    <mergeCell ref="AF11:AG11"/>
    <mergeCell ref="AH11:AI11"/>
    <mergeCell ref="AJ11:AK11"/>
    <mergeCell ref="AL11:AM11"/>
    <mergeCell ref="V9:W9"/>
    <mergeCell ref="X9:Y9"/>
    <mergeCell ref="Z9:AA9"/>
    <mergeCell ref="AB9:AC9"/>
    <mergeCell ref="AD9:AE9"/>
    <mergeCell ref="AJ10:AK10"/>
    <mergeCell ref="AL10:AM10"/>
    <mergeCell ref="AN10:AO10"/>
    <mergeCell ref="AP10:AQ10"/>
    <mergeCell ref="C9:G9"/>
    <mergeCell ref="H9:I9"/>
    <mergeCell ref="J9:K9"/>
    <mergeCell ref="L9:M9"/>
    <mergeCell ref="N9:O9"/>
    <mergeCell ref="P9:Q9"/>
    <mergeCell ref="R9:S9"/>
    <mergeCell ref="AR9:AS9"/>
    <mergeCell ref="C10:G10"/>
    <mergeCell ref="H10:I10"/>
    <mergeCell ref="J10:K10"/>
    <mergeCell ref="L10:M10"/>
    <mergeCell ref="N10:O10"/>
    <mergeCell ref="P10:Q10"/>
    <mergeCell ref="R10:S10"/>
    <mergeCell ref="T10:U10"/>
    <mergeCell ref="V10:W10"/>
    <mergeCell ref="AF9:AG9"/>
    <mergeCell ref="AH9:AI9"/>
    <mergeCell ref="AJ9:AK9"/>
    <mergeCell ref="AL9:AM9"/>
    <mergeCell ref="AN9:AO9"/>
    <mergeCell ref="AP9:AQ9"/>
    <mergeCell ref="T9:U9"/>
    <mergeCell ref="AH6:AI6"/>
    <mergeCell ref="AJ6:AK6"/>
    <mergeCell ref="AL6:AM6"/>
    <mergeCell ref="AN6:AO6"/>
    <mergeCell ref="AP6:AQ6"/>
    <mergeCell ref="T6:U6"/>
    <mergeCell ref="V6:W6"/>
    <mergeCell ref="X6:Y6"/>
    <mergeCell ref="Z6:AA6"/>
    <mergeCell ref="AB6:AC6"/>
    <mergeCell ref="AD6:AE6"/>
    <mergeCell ref="C7:Q7"/>
    <mergeCell ref="R7:AC7"/>
    <mergeCell ref="AD7:AK7"/>
    <mergeCell ref="AL7:AS7"/>
    <mergeCell ref="C8:Q8"/>
    <mergeCell ref="R8:U8"/>
    <mergeCell ref="V8:Y8"/>
    <mergeCell ref="Z8:AC8"/>
    <mergeCell ref="AD8:AG8"/>
    <mergeCell ref="AH8:AK8"/>
    <mergeCell ref="AL8:AO8"/>
    <mergeCell ref="AP8:AS8"/>
    <mergeCell ref="AP5:AQ5"/>
    <mergeCell ref="AR5:AS5"/>
    <mergeCell ref="C6:D6"/>
    <mergeCell ref="E6:G6"/>
    <mergeCell ref="H6:I6"/>
    <mergeCell ref="J6:K6"/>
    <mergeCell ref="L6:M6"/>
    <mergeCell ref="N6:O6"/>
    <mergeCell ref="P6:Q6"/>
    <mergeCell ref="R6:S6"/>
    <mergeCell ref="AD5:AE5"/>
    <mergeCell ref="AF5:AG5"/>
    <mergeCell ref="AH5:AI5"/>
    <mergeCell ref="AJ5:AK5"/>
    <mergeCell ref="AL5:AM5"/>
    <mergeCell ref="AN5:AO5"/>
    <mergeCell ref="R5:S5"/>
    <mergeCell ref="T5:U5"/>
    <mergeCell ref="V5:W5"/>
    <mergeCell ref="X5:Y5"/>
    <mergeCell ref="Z5:AA5"/>
    <mergeCell ref="AB5:AC5"/>
    <mergeCell ref="AR6:AS6"/>
    <mergeCell ref="AF6:AG6"/>
    <mergeCell ref="C5:D5"/>
    <mergeCell ref="E5:G5"/>
    <mergeCell ref="H5:I5"/>
    <mergeCell ref="J5:K5"/>
    <mergeCell ref="L5:M5"/>
    <mergeCell ref="N5:O5"/>
    <mergeCell ref="P5:Q5"/>
    <mergeCell ref="AB4:AC4"/>
    <mergeCell ref="AD4:AE4"/>
    <mergeCell ref="P4:Q4"/>
    <mergeCell ref="R4:S4"/>
    <mergeCell ref="T4:U4"/>
    <mergeCell ref="V4:W4"/>
    <mergeCell ref="X4:Y4"/>
    <mergeCell ref="Z4:AA4"/>
    <mergeCell ref="A1:E3"/>
    <mergeCell ref="F1:AT1"/>
    <mergeCell ref="F2:AT2"/>
    <mergeCell ref="F3:AT3"/>
    <mergeCell ref="C4:D4"/>
    <mergeCell ref="E4:G4"/>
    <mergeCell ref="H4:I4"/>
    <mergeCell ref="J4:K4"/>
    <mergeCell ref="L4:M4"/>
    <mergeCell ref="N4:O4"/>
    <mergeCell ref="AN4:AO4"/>
    <mergeCell ref="AP4:AQ4"/>
    <mergeCell ref="AR4:AS4"/>
    <mergeCell ref="AF4:AG4"/>
    <mergeCell ref="AH4:AI4"/>
    <mergeCell ref="AJ4:AK4"/>
    <mergeCell ref="AL4:AM4"/>
  </mergeCells>
  <pageMargins left="0.25" right="0.25" top="0.25" bottom="0.25" header="0.25" footer="0.25"/>
  <pageSetup scale="39" orientation="landscape" cellComments="atEnd"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23"/>
  <sheetViews>
    <sheetView showGridLines="0" workbookViewId="0">
      <selection activeCell="F17" sqref="F17"/>
    </sheetView>
  </sheetViews>
  <sheetFormatPr baseColWidth="10" defaultColWidth="9.140625" defaultRowHeight="15" x14ac:dyDescent="0.25"/>
  <cols>
    <col min="1" max="1" width="1.140625" customWidth="1"/>
    <col min="2" max="2" width="31" customWidth="1"/>
    <col min="3" max="3" width="1.5703125" customWidth="1"/>
    <col min="4" max="4" width="12.140625" customWidth="1"/>
    <col min="5" max="6" width="13.7109375" customWidth="1"/>
    <col min="7" max="7" width="18.140625" customWidth="1"/>
    <col min="8" max="10" width="13.7109375" customWidth="1"/>
    <col min="11" max="11" width="18.140625" customWidth="1"/>
    <col min="12" max="12" width="13.7109375" customWidth="1"/>
    <col min="13" max="13" width="18.140625" customWidth="1"/>
    <col min="14" max="14" width="13.7109375" customWidth="1"/>
    <col min="15" max="15" width="18.140625" customWidth="1"/>
    <col min="16" max="16" width="13.7109375" customWidth="1"/>
    <col min="17" max="17" width="18.140625" customWidth="1"/>
    <col min="18" max="18" width="13.7109375" customWidth="1"/>
    <col min="19" max="19" width="18.140625" customWidth="1"/>
    <col min="20" max="20" width="13.7109375" customWidth="1"/>
    <col min="21" max="21" width="18.140625" customWidth="1"/>
    <col min="22" max="22" width="13.7109375" customWidth="1"/>
    <col min="23" max="23" width="18.140625" customWidth="1"/>
    <col min="24" max="24" width="0.28515625" customWidth="1"/>
  </cols>
  <sheetData>
    <row r="1" spans="1:24" ht="18" customHeight="1" x14ac:dyDescent="0.25">
      <c r="A1" s="336"/>
      <c r="B1" s="336"/>
      <c r="C1" s="336"/>
      <c r="D1" s="342" t="s">
        <v>0</v>
      </c>
      <c r="E1" s="336"/>
      <c r="F1" s="336"/>
      <c r="G1" s="336"/>
      <c r="H1" s="336"/>
      <c r="I1" s="336"/>
      <c r="J1" s="336"/>
      <c r="K1" s="336"/>
      <c r="L1" s="336"/>
      <c r="M1" s="336"/>
      <c r="N1" s="336"/>
      <c r="O1" s="336"/>
      <c r="P1" s="336"/>
      <c r="Q1" s="336"/>
      <c r="R1" s="336"/>
      <c r="S1" s="336"/>
      <c r="T1" s="336"/>
      <c r="U1" s="336"/>
      <c r="V1" s="336"/>
      <c r="W1" s="336"/>
      <c r="X1" s="336"/>
    </row>
    <row r="2" spans="1:24" ht="18" customHeight="1" x14ac:dyDescent="0.25">
      <c r="A2" s="336"/>
      <c r="B2" s="336"/>
      <c r="C2" s="336"/>
      <c r="D2" s="342" t="s">
        <v>1</v>
      </c>
      <c r="E2" s="336"/>
      <c r="F2" s="336"/>
      <c r="G2" s="336"/>
      <c r="H2" s="336"/>
      <c r="I2" s="336"/>
      <c r="J2" s="336"/>
      <c r="K2" s="336"/>
      <c r="L2" s="336"/>
      <c r="M2" s="336"/>
      <c r="N2" s="336"/>
      <c r="O2" s="336"/>
      <c r="P2" s="336"/>
      <c r="Q2" s="336"/>
      <c r="R2" s="336"/>
      <c r="S2" s="336"/>
      <c r="T2" s="336"/>
      <c r="U2" s="336"/>
      <c r="V2" s="336"/>
      <c r="W2" s="336"/>
      <c r="X2" s="336"/>
    </row>
    <row r="3" spans="1:24" ht="18" customHeight="1" x14ac:dyDescent="0.25">
      <c r="A3" s="336"/>
      <c r="B3" s="336"/>
      <c r="C3" s="336"/>
      <c r="D3" s="342" t="s">
        <v>2</v>
      </c>
      <c r="E3" s="336"/>
      <c r="F3" s="336"/>
      <c r="G3" s="336"/>
      <c r="H3" s="336"/>
      <c r="I3" s="336"/>
      <c r="J3" s="336"/>
      <c r="K3" s="336"/>
      <c r="L3" s="336"/>
      <c r="M3" s="336"/>
      <c r="N3" s="336"/>
      <c r="O3" s="336"/>
      <c r="P3" s="336"/>
      <c r="Q3" s="336"/>
      <c r="R3" s="336"/>
      <c r="S3" s="336"/>
      <c r="T3" s="336"/>
      <c r="U3" s="336"/>
      <c r="V3" s="336"/>
      <c r="W3" s="336"/>
      <c r="X3" s="336"/>
    </row>
    <row r="4" spans="1:24" ht="15.75" x14ac:dyDescent="0.25">
      <c r="B4" s="151" t="s">
        <v>2</v>
      </c>
      <c r="C4" s="523" t="s">
        <v>2</v>
      </c>
      <c r="D4" s="336"/>
      <c r="E4" s="175" t="s">
        <v>2</v>
      </c>
      <c r="F4" s="175" t="s">
        <v>2</v>
      </c>
      <c r="G4" s="175" t="s">
        <v>2</v>
      </c>
      <c r="H4" s="175" t="s">
        <v>2</v>
      </c>
      <c r="I4" s="175" t="s">
        <v>2</v>
      </c>
      <c r="J4" s="175" t="s">
        <v>2</v>
      </c>
      <c r="K4" s="175" t="s">
        <v>2</v>
      </c>
      <c r="L4" s="175" t="s">
        <v>2</v>
      </c>
      <c r="M4" s="175" t="s">
        <v>2</v>
      </c>
      <c r="N4" s="175" t="s">
        <v>2</v>
      </c>
      <c r="O4" s="175" t="s">
        <v>2</v>
      </c>
      <c r="P4" s="175" t="s">
        <v>2</v>
      </c>
      <c r="Q4" s="175" t="s">
        <v>2</v>
      </c>
      <c r="R4" s="175" t="s">
        <v>2</v>
      </c>
      <c r="S4" s="175" t="s">
        <v>2</v>
      </c>
      <c r="T4" s="175" t="s">
        <v>2</v>
      </c>
      <c r="U4" s="175" t="s">
        <v>2</v>
      </c>
      <c r="V4" s="175" t="s">
        <v>2</v>
      </c>
      <c r="W4" s="175" t="s">
        <v>2</v>
      </c>
    </row>
    <row r="5" spans="1:24" ht="15.75" x14ac:dyDescent="0.25">
      <c r="B5" s="151" t="s">
        <v>727</v>
      </c>
      <c r="C5" s="523" t="s">
        <v>2</v>
      </c>
      <c r="D5" s="336"/>
      <c r="E5" s="175" t="s">
        <v>2</v>
      </c>
      <c r="F5" s="175" t="s">
        <v>2</v>
      </c>
      <c r="G5" s="175"/>
      <c r="H5" s="175" t="s">
        <v>2</v>
      </c>
      <c r="I5" s="175" t="s">
        <v>2</v>
      </c>
      <c r="J5" s="308"/>
      <c r="K5" s="309"/>
      <c r="L5" s="175"/>
      <c r="M5" s="175"/>
      <c r="N5" s="175"/>
      <c r="O5" s="175"/>
      <c r="P5" s="308"/>
      <c r="Q5" s="309"/>
      <c r="R5" s="175"/>
      <c r="S5" s="175"/>
      <c r="T5" s="308"/>
      <c r="U5" s="309"/>
      <c r="V5" s="175"/>
      <c r="W5" s="175"/>
    </row>
    <row r="6" spans="1:24" x14ac:dyDescent="0.25">
      <c r="B6" s="89" t="s">
        <v>2</v>
      </c>
      <c r="C6" s="523" t="s">
        <v>2</v>
      </c>
      <c r="D6" s="336"/>
      <c r="E6" s="175" t="s">
        <v>2</v>
      </c>
      <c r="F6" s="175" t="s">
        <v>2</v>
      </c>
      <c r="G6" s="175" t="s">
        <v>2</v>
      </c>
      <c r="H6" s="175" t="s">
        <v>2</v>
      </c>
      <c r="I6" s="175" t="s">
        <v>2</v>
      </c>
      <c r="J6" s="175" t="s">
        <v>2</v>
      </c>
      <c r="K6" s="175" t="s">
        <v>2</v>
      </c>
      <c r="L6" s="175" t="s">
        <v>2</v>
      </c>
      <c r="M6" s="175" t="s">
        <v>2</v>
      </c>
      <c r="N6" s="175" t="s">
        <v>2</v>
      </c>
      <c r="O6" s="175" t="s">
        <v>2</v>
      </c>
      <c r="P6" s="175" t="s">
        <v>2</v>
      </c>
      <c r="Q6" s="175" t="s">
        <v>2</v>
      </c>
      <c r="R6" s="175" t="s">
        <v>2</v>
      </c>
      <c r="S6" s="175" t="s">
        <v>2</v>
      </c>
      <c r="T6" s="175" t="s">
        <v>2</v>
      </c>
      <c r="U6" s="175" t="s">
        <v>2</v>
      </c>
      <c r="V6" s="175" t="s">
        <v>2</v>
      </c>
      <c r="W6" s="175" t="s">
        <v>2</v>
      </c>
    </row>
    <row r="7" spans="1:24" ht="18" customHeight="1" x14ac:dyDescent="0.25">
      <c r="B7" s="473" t="s">
        <v>728</v>
      </c>
      <c r="C7" s="336"/>
      <c r="D7" s="336"/>
      <c r="E7" s="336"/>
      <c r="F7" s="336"/>
      <c r="G7" s="336"/>
      <c r="H7" s="336"/>
      <c r="I7" s="336"/>
      <c r="J7" s="520" t="s">
        <v>690</v>
      </c>
      <c r="K7" s="381"/>
      <c r="L7" s="381"/>
      <c r="M7" s="381"/>
      <c r="N7" s="381"/>
      <c r="O7" s="377"/>
      <c r="P7" s="520" t="s">
        <v>109</v>
      </c>
      <c r="Q7" s="381"/>
      <c r="R7" s="381"/>
      <c r="S7" s="377"/>
      <c r="T7" s="520" t="s">
        <v>691</v>
      </c>
      <c r="U7" s="381"/>
      <c r="V7" s="381"/>
      <c r="W7" s="377"/>
    </row>
    <row r="8" spans="1:24" ht="18" customHeight="1" x14ac:dyDescent="0.25">
      <c r="B8" s="473" t="s">
        <v>2</v>
      </c>
      <c r="C8" s="336"/>
      <c r="D8" s="336"/>
      <c r="E8" s="336"/>
      <c r="F8" s="336"/>
      <c r="G8" s="336"/>
      <c r="H8" s="336"/>
      <c r="I8" s="336"/>
      <c r="J8" s="520" t="s">
        <v>692</v>
      </c>
      <c r="K8" s="377"/>
      <c r="L8" s="520" t="s">
        <v>693</v>
      </c>
      <c r="M8" s="377"/>
      <c r="N8" s="520" t="s">
        <v>694</v>
      </c>
      <c r="O8" s="377"/>
      <c r="P8" s="520" t="s">
        <v>695</v>
      </c>
      <c r="Q8" s="377"/>
      <c r="R8" s="520" t="s">
        <v>696</v>
      </c>
      <c r="S8" s="377"/>
      <c r="T8" s="520" t="s">
        <v>697</v>
      </c>
      <c r="U8" s="377"/>
      <c r="V8" s="520" t="s">
        <v>698</v>
      </c>
      <c r="W8" s="377"/>
    </row>
    <row r="9" spans="1:24" ht="60" x14ac:dyDescent="0.25">
      <c r="B9" s="379" t="s">
        <v>722</v>
      </c>
      <c r="C9" s="381"/>
      <c r="D9" s="377"/>
      <c r="E9" s="37" t="s">
        <v>700</v>
      </c>
      <c r="F9" s="37" t="s">
        <v>711</v>
      </c>
      <c r="G9" s="37" t="s">
        <v>112</v>
      </c>
      <c r="H9" s="37" t="s">
        <v>712</v>
      </c>
      <c r="I9" s="37" t="s">
        <v>713</v>
      </c>
      <c r="J9" s="176" t="s">
        <v>700</v>
      </c>
      <c r="K9" s="176" t="s">
        <v>112</v>
      </c>
      <c r="L9" s="176" t="s">
        <v>700</v>
      </c>
      <c r="M9" s="176" t="s">
        <v>112</v>
      </c>
      <c r="N9" s="176" t="s">
        <v>700</v>
      </c>
      <c r="O9" s="176" t="s">
        <v>112</v>
      </c>
      <c r="P9" s="176" t="s">
        <v>700</v>
      </c>
      <c r="Q9" s="176" t="s">
        <v>112</v>
      </c>
      <c r="R9" s="176" t="s">
        <v>700</v>
      </c>
      <c r="S9" s="176" t="s">
        <v>112</v>
      </c>
      <c r="T9" s="176" t="s">
        <v>700</v>
      </c>
      <c r="U9" s="176" t="s">
        <v>112</v>
      </c>
      <c r="V9" s="176" t="s">
        <v>700</v>
      </c>
      <c r="W9" s="176" t="s">
        <v>112</v>
      </c>
    </row>
    <row r="10" spans="1:24" x14ac:dyDescent="0.25">
      <c r="B10" s="551" t="s">
        <v>723</v>
      </c>
      <c r="C10" s="336"/>
      <c r="D10" s="336"/>
      <c r="E10" s="193">
        <v>921</v>
      </c>
      <c r="F10" s="303">
        <f>E10/'Pool Data I'!$E$12</f>
        <v>2.1600146346268403E-3</v>
      </c>
      <c r="G10" s="194">
        <v>13067874.499999981</v>
      </c>
      <c r="H10" s="195">
        <f>G10/'Pool Data I'!$G$12</f>
        <v>2.0105584567705961E-3</v>
      </c>
      <c r="I10" s="194">
        <v>1418022.1000000006</v>
      </c>
      <c r="J10" s="189">
        <v>206</v>
      </c>
      <c r="K10" s="188">
        <v>1562648</v>
      </c>
      <c r="L10" s="189">
        <v>713</v>
      </c>
      <c r="M10" s="188">
        <v>11463782.599999987</v>
      </c>
      <c r="N10" s="189">
        <v>2</v>
      </c>
      <c r="O10" s="188">
        <v>41443.9</v>
      </c>
      <c r="P10" s="189">
        <v>283</v>
      </c>
      <c r="Q10" s="188">
        <v>4926035.92</v>
      </c>
      <c r="R10" s="189">
        <v>638</v>
      </c>
      <c r="S10" s="188">
        <v>8141838.5800000103</v>
      </c>
      <c r="T10" s="189">
        <v>874</v>
      </c>
      <c r="U10" s="188">
        <v>12071151.78999998</v>
      </c>
      <c r="V10" s="189">
        <v>47</v>
      </c>
      <c r="W10" s="188">
        <v>996722.71000000008</v>
      </c>
    </row>
    <row r="11" spans="1:24" x14ac:dyDescent="0.25">
      <c r="B11" s="545" t="s">
        <v>714</v>
      </c>
      <c r="C11" s="336"/>
      <c r="D11" s="336"/>
      <c r="E11" s="196">
        <v>1096</v>
      </c>
      <c r="F11" s="304">
        <f>E11/'Pool Data I'!$E$12</f>
        <v>2.5704408681335692E-3</v>
      </c>
      <c r="G11" s="41">
        <v>16865179.319999993</v>
      </c>
      <c r="H11" s="40">
        <f>G11/'Pool Data I'!$G$12</f>
        <v>2.5947929716327324E-3</v>
      </c>
      <c r="I11" s="41">
        <v>817953.35000000021</v>
      </c>
      <c r="J11" s="186">
        <v>235</v>
      </c>
      <c r="K11" s="187">
        <v>1991547.860000001</v>
      </c>
      <c r="L11" s="186">
        <v>855</v>
      </c>
      <c r="M11" s="187">
        <v>14726256.940000001</v>
      </c>
      <c r="N11" s="186">
        <v>6</v>
      </c>
      <c r="O11" s="187">
        <v>147374.51999999999</v>
      </c>
      <c r="P11" s="186">
        <v>346</v>
      </c>
      <c r="Q11" s="187">
        <v>6586175.8600000059</v>
      </c>
      <c r="R11" s="186">
        <v>750</v>
      </c>
      <c r="S11" s="187">
        <v>10279003.459999988</v>
      </c>
      <c r="T11" s="186">
        <v>1027</v>
      </c>
      <c r="U11" s="187">
        <v>15125070.059999993</v>
      </c>
      <c r="V11" s="186">
        <v>69</v>
      </c>
      <c r="W11" s="187">
        <v>1740109.26</v>
      </c>
    </row>
    <row r="12" spans="1:24" x14ac:dyDescent="0.25">
      <c r="B12" s="551" t="s">
        <v>715</v>
      </c>
      <c r="C12" s="336"/>
      <c r="D12" s="336"/>
      <c r="E12" s="193">
        <v>516</v>
      </c>
      <c r="F12" s="303">
        <f>E12/'Pool Data I'!$E$12</f>
        <v>1.2101710656541257E-3</v>
      </c>
      <c r="G12" s="194">
        <v>8157277.1000000043</v>
      </c>
      <c r="H12" s="195">
        <f>G12/'Pool Data I'!$G$12</f>
        <v>1.2550382587180615E-3</v>
      </c>
      <c r="I12" s="194">
        <v>680226.4100000005</v>
      </c>
      <c r="J12" s="189">
        <v>128</v>
      </c>
      <c r="K12" s="188">
        <v>1192171.3699999999</v>
      </c>
      <c r="L12" s="189">
        <v>385</v>
      </c>
      <c r="M12" s="188">
        <v>6896267.8700000094</v>
      </c>
      <c r="N12" s="189">
        <v>3</v>
      </c>
      <c r="O12" s="188">
        <v>68837.86</v>
      </c>
      <c r="P12" s="189">
        <v>149</v>
      </c>
      <c r="Q12" s="188">
        <v>2860423.459999999</v>
      </c>
      <c r="R12" s="189">
        <v>367</v>
      </c>
      <c r="S12" s="188">
        <v>5296853.6400000006</v>
      </c>
      <c r="T12" s="189">
        <v>471</v>
      </c>
      <c r="U12" s="188">
        <v>6979185.7500000047</v>
      </c>
      <c r="V12" s="189">
        <v>45</v>
      </c>
      <c r="W12" s="188">
        <v>1178091.3499999999</v>
      </c>
    </row>
    <row r="13" spans="1:24" x14ac:dyDescent="0.25">
      <c r="B13" s="545" t="s">
        <v>716</v>
      </c>
      <c r="C13" s="336"/>
      <c r="D13" s="336"/>
      <c r="E13" s="196">
        <v>271</v>
      </c>
      <c r="F13" s="304">
        <f>E13/'Pool Data I'!$E$12</f>
        <v>6.3557433874470554E-4</v>
      </c>
      <c r="G13" s="41">
        <v>4194551.5999999968</v>
      </c>
      <c r="H13" s="40">
        <f>G13/'Pool Data I'!$G$12</f>
        <v>6.4535293721566128E-4</v>
      </c>
      <c r="I13" s="41">
        <v>451315.19999999984</v>
      </c>
      <c r="J13" s="186">
        <v>58</v>
      </c>
      <c r="K13" s="187">
        <v>684289.30000000016</v>
      </c>
      <c r="L13" s="186">
        <v>212</v>
      </c>
      <c r="M13" s="187">
        <v>3496825.7999999975</v>
      </c>
      <c r="N13" s="186">
        <v>1</v>
      </c>
      <c r="O13" s="187">
        <v>13436.5</v>
      </c>
      <c r="P13" s="186">
        <v>92</v>
      </c>
      <c r="Q13" s="187">
        <v>1680489.6900000002</v>
      </c>
      <c r="R13" s="186">
        <v>179</v>
      </c>
      <c r="S13" s="187">
        <v>2514061.9100000006</v>
      </c>
      <c r="T13" s="186">
        <v>253</v>
      </c>
      <c r="U13" s="187">
        <v>3815337.6099999975</v>
      </c>
      <c r="V13" s="186">
        <v>18</v>
      </c>
      <c r="W13" s="187">
        <v>379213.99</v>
      </c>
    </row>
    <row r="14" spans="1:24" x14ac:dyDescent="0.25">
      <c r="B14" s="551" t="s">
        <v>717</v>
      </c>
      <c r="C14" s="336"/>
      <c r="D14" s="336"/>
      <c r="E14" s="193">
        <v>128</v>
      </c>
      <c r="F14" s="303">
        <f>E14/'Pool Data I'!$E$12</f>
        <v>3.0019747365063579E-4</v>
      </c>
      <c r="G14" s="194">
        <v>1783467.7700000003</v>
      </c>
      <c r="H14" s="195">
        <f>G14/'Pool Data I'!$G$12</f>
        <v>2.7439551912985562E-4</v>
      </c>
      <c r="I14" s="194">
        <v>367737.3800000003</v>
      </c>
      <c r="J14" s="189">
        <v>33</v>
      </c>
      <c r="K14" s="188">
        <v>265509.86</v>
      </c>
      <c r="L14" s="189">
        <v>95</v>
      </c>
      <c r="M14" s="188">
        <v>1517957.91</v>
      </c>
      <c r="N14" s="189">
        <v>0</v>
      </c>
      <c r="O14" s="188">
        <v>0</v>
      </c>
      <c r="P14" s="189">
        <v>38</v>
      </c>
      <c r="Q14" s="188">
        <v>753557.83000000007</v>
      </c>
      <c r="R14" s="189">
        <v>90</v>
      </c>
      <c r="S14" s="188">
        <v>1029909.9400000001</v>
      </c>
      <c r="T14" s="189">
        <v>123</v>
      </c>
      <c r="U14" s="188">
        <v>1714300.6000000003</v>
      </c>
      <c r="V14" s="189">
        <v>5</v>
      </c>
      <c r="W14" s="188">
        <v>69167.17</v>
      </c>
    </row>
    <row r="15" spans="1:24" x14ac:dyDescent="0.25">
      <c r="B15" s="545" t="s">
        <v>718</v>
      </c>
      <c r="C15" s="336"/>
      <c r="D15" s="336"/>
      <c r="E15" s="196">
        <v>84</v>
      </c>
      <c r="F15" s="304">
        <f>E15/'Pool Data I'!$E$12</f>
        <v>1.9700459208322975E-4</v>
      </c>
      <c r="G15" s="41">
        <v>1313423.3100000005</v>
      </c>
      <c r="H15" s="40">
        <f>G15/'Pool Data I'!$G$12</f>
        <v>2.0207680623502569E-4</v>
      </c>
      <c r="I15" s="41">
        <v>235145.73000000004</v>
      </c>
      <c r="J15" s="186">
        <v>18</v>
      </c>
      <c r="K15" s="187">
        <v>149230.09</v>
      </c>
      <c r="L15" s="186">
        <v>66</v>
      </c>
      <c r="M15" s="187">
        <v>1164193.2200000004</v>
      </c>
      <c r="N15" s="186">
        <v>0</v>
      </c>
      <c r="O15" s="187">
        <v>0</v>
      </c>
      <c r="P15" s="186">
        <v>20</v>
      </c>
      <c r="Q15" s="187">
        <v>453320.52</v>
      </c>
      <c r="R15" s="186">
        <v>64</v>
      </c>
      <c r="S15" s="187">
        <v>860102.78999999992</v>
      </c>
      <c r="T15" s="186">
        <v>75</v>
      </c>
      <c r="U15" s="187">
        <v>1102990.8500000001</v>
      </c>
      <c r="V15" s="186">
        <v>9</v>
      </c>
      <c r="W15" s="187">
        <v>210432.46</v>
      </c>
    </row>
    <row r="16" spans="1:24" x14ac:dyDescent="0.25">
      <c r="B16" s="551" t="s">
        <v>719</v>
      </c>
      <c r="C16" s="336"/>
      <c r="D16" s="336"/>
      <c r="E16" s="193">
        <v>305</v>
      </c>
      <c r="F16" s="303">
        <f>E16/'Pool Data I'!$E$12</f>
        <v>7.1531429268315559E-4</v>
      </c>
      <c r="G16" s="194">
        <v>5132666.6799999969</v>
      </c>
      <c r="H16" s="195">
        <f>G16/'Pool Data I'!$G$12</f>
        <v>7.8968667775763143E-4</v>
      </c>
      <c r="I16" s="194">
        <v>1327611.7799999998</v>
      </c>
      <c r="J16" s="189">
        <v>71</v>
      </c>
      <c r="K16" s="188">
        <v>750829.40000000014</v>
      </c>
      <c r="L16" s="189">
        <v>234</v>
      </c>
      <c r="M16" s="188">
        <v>4381837.2799999975</v>
      </c>
      <c r="N16" s="189">
        <v>0</v>
      </c>
      <c r="O16" s="188">
        <v>0</v>
      </c>
      <c r="P16" s="189">
        <v>87</v>
      </c>
      <c r="Q16" s="188">
        <v>1771372.3800000006</v>
      </c>
      <c r="R16" s="189">
        <v>218</v>
      </c>
      <c r="S16" s="188">
        <v>3361294.2999999993</v>
      </c>
      <c r="T16" s="189">
        <v>284</v>
      </c>
      <c r="U16" s="188">
        <v>4665531.7299999986</v>
      </c>
      <c r="V16" s="189">
        <v>21</v>
      </c>
      <c r="W16" s="188">
        <v>467134.95000000007</v>
      </c>
    </row>
    <row r="17" spans="2:23" x14ac:dyDescent="0.25">
      <c r="B17" s="190" t="s">
        <v>116</v>
      </c>
      <c r="C17" s="556" t="s">
        <v>2</v>
      </c>
      <c r="D17" s="381"/>
      <c r="E17" s="197">
        <f t="shared" ref="E17:W17" si="0">SUM(E10:E16)</f>
        <v>3321</v>
      </c>
      <c r="F17" s="198">
        <f t="shared" si="0"/>
        <v>7.7887172655762612E-3</v>
      </c>
      <c r="G17" s="199">
        <f t="shared" si="0"/>
        <v>50514440.279999979</v>
      </c>
      <c r="H17" s="198">
        <f t="shared" si="0"/>
        <v>7.7719016274595647E-3</v>
      </c>
      <c r="I17" s="199">
        <f t="shared" si="0"/>
        <v>5298011.9500000011</v>
      </c>
      <c r="J17" s="191">
        <f t="shared" si="0"/>
        <v>749</v>
      </c>
      <c r="K17" s="192">
        <f t="shared" si="0"/>
        <v>6596225.8800000018</v>
      </c>
      <c r="L17" s="191">
        <f t="shared" si="0"/>
        <v>2560</v>
      </c>
      <c r="M17" s="192">
        <f t="shared" si="0"/>
        <v>43647121.61999999</v>
      </c>
      <c r="N17" s="191">
        <f t="shared" si="0"/>
        <v>12</v>
      </c>
      <c r="O17" s="192">
        <f t="shared" si="0"/>
        <v>271092.77999999997</v>
      </c>
      <c r="P17" s="191">
        <f t="shared" si="0"/>
        <v>1015</v>
      </c>
      <c r="Q17" s="192">
        <f t="shared" si="0"/>
        <v>19031375.660000004</v>
      </c>
      <c r="R17" s="191">
        <f t="shared" si="0"/>
        <v>2306</v>
      </c>
      <c r="S17" s="192">
        <f t="shared" si="0"/>
        <v>31483064.620000001</v>
      </c>
      <c r="T17" s="191">
        <f t="shared" si="0"/>
        <v>3107</v>
      </c>
      <c r="U17" s="192">
        <f t="shared" si="0"/>
        <v>45473568.389999978</v>
      </c>
      <c r="V17" s="191">
        <f t="shared" si="0"/>
        <v>214</v>
      </c>
      <c r="W17" s="192">
        <f t="shared" si="0"/>
        <v>5040871.8900000006</v>
      </c>
    </row>
    <row r="18" spans="2:23" ht="14.1" customHeight="1" x14ac:dyDescent="0.25"/>
    <row r="19" spans="2:23" ht="350.65" customHeight="1" x14ac:dyDescent="0.25">
      <c r="B19" s="562"/>
      <c r="C19" s="563"/>
      <c r="D19" s="563"/>
      <c r="E19" s="563"/>
      <c r="F19" s="563"/>
      <c r="G19" s="563"/>
      <c r="H19" s="563"/>
      <c r="I19" s="563"/>
      <c r="J19" s="563"/>
      <c r="K19" s="563"/>
      <c r="L19" s="563"/>
      <c r="M19" s="563"/>
      <c r="N19" s="563"/>
      <c r="O19" s="563"/>
      <c r="P19" s="563"/>
      <c r="Q19" s="563"/>
      <c r="R19" s="563"/>
      <c r="S19" s="563"/>
      <c r="T19" s="563"/>
      <c r="U19" s="563"/>
      <c r="V19" s="563"/>
      <c r="W19" s="564"/>
    </row>
    <row r="20" spans="2:23" ht="5.0999999999999996" customHeight="1" x14ac:dyDescent="0.25"/>
    <row r="21" spans="2:23" ht="14.45" customHeight="1" x14ac:dyDescent="0.25">
      <c r="B21" s="523" t="s">
        <v>729</v>
      </c>
      <c r="C21" s="336"/>
      <c r="D21" s="336"/>
      <c r="E21" s="336"/>
      <c r="F21" s="336"/>
      <c r="G21" s="336"/>
      <c r="H21" s="336"/>
      <c r="I21" s="336"/>
      <c r="J21" s="336"/>
      <c r="K21" s="336"/>
      <c r="L21" s="336"/>
      <c r="M21" s="336"/>
      <c r="N21" s="336"/>
      <c r="O21" s="336"/>
      <c r="P21" s="336"/>
      <c r="Q21" s="336"/>
      <c r="R21" s="336"/>
      <c r="S21" s="336"/>
      <c r="T21" s="336"/>
      <c r="U21" s="336"/>
      <c r="V21" s="336"/>
      <c r="W21" s="336"/>
    </row>
    <row r="22" spans="2:23" ht="5.0999999999999996" customHeight="1" x14ac:dyDescent="0.25"/>
    <row r="23" spans="2:23" ht="399.75" customHeight="1" x14ac:dyDescent="0.25">
      <c r="B23" s="562"/>
      <c r="C23" s="563"/>
      <c r="D23" s="563"/>
      <c r="E23" s="563"/>
      <c r="F23" s="563"/>
      <c r="G23" s="563"/>
      <c r="H23" s="563"/>
      <c r="I23" s="563"/>
      <c r="J23" s="563"/>
      <c r="K23" s="563"/>
      <c r="L23" s="563"/>
      <c r="M23" s="563"/>
      <c r="N23" s="563"/>
      <c r="O23" s="563"/>
      <c r="P23" s="563"/>
      <c r="Q23" s="563"/>
      <c r="R23" s="563"/>
      <c r="S23" s="563"/>
      <c r="T23" s="563"/>
      <c r="U23" s="563"/>
      <c r="V23" s="563"/>
      <c r="W23" s="564"/>
    </row>
  </sheetData>
  <sheetProtection algorithmName="SHA-512" hashValue="zPojndL/pcoxgRovBI2m6Pcrp0eFlUsQcQHNufUjR89FP8iYtLpP4YvkbK6x9U4TdZTIIqD+CeRffvxdz1nWvw==" saltValue="ZA88MkfU6YPi8fm6saDkLQ==" spinCount="100000" sheet="1" objects="1" scenarios="1"/>
  <mergeCells count="31">
    <mergeCell ref="B19:W19"/>
    <mergeCell ref="B21:W21"/>
    <mergeCell ref="B23:W23"/>
    <mergeCell ref="B12:D12"/>
    <mergeCell ref="B13:D13"/>
    <mergeCell ref="B14:D14"/>
    <mergeCell ref="B15:D15"/>
    <mergeCell ref="B16:D16"/>
    <mergeCell ref="C17:D17"/>
    <mergeCell ref="B11:D11"/>
    <mergeCell ref="C6:D6"/>
    <mergeCell ref="B7:I7"/>
    <mergeCell ref="J7:O7"/>
    <mergeCell ref="P7:S7"/>
    <mergeCell ref="R8:S8"/>
    <mergeCell ref="B9:D9"/>
    <mergeCell ref="B10:D10"/>
    <mergeCell ref="T7:W7"/>
    <mergeCell ref="B8:I8"/>
    <mergeCell ref="J8:K8"/>
    <mergeCell ref="L8:M8"/>
    <mergeCell ref="N8:O8"/>
    <mergeCell ref="P8:Q8"/>
    <mergeCell ref="T8:U8"/>
    <mergeCell ref="V8:W8"/>
    <mergeCell ref="C5:D5"/>
    <mergeCell ref="A1:C3"/>
    <mergeCell ref="D1:X1"/>
    <mergeCell ref="D2:X2"/>
    <mergeCell ref="D3:X3"/>
    <mergeCell ref="C4:D4"/>
  </mergeCells>
  <pageMargins left="0.25" right="0.25" top="0.25" bottom="0.25" header="0.25" footer="0.25"/>
  <pageSetup scale="39" orientation="landscape" cellComments="atEn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38"/>
  <sheetViews>
    <sheetView showGridLines="0" workbookViewId="0">
      <selection activeCell="F17" sqref="F17"/>
    </sheetView>
  </sheetViews>
  <sheetFormatPr baseColWidth="10" defaultColWidth="9.140625" defaultRowHeight="15" x14ac:dyDescent="0.25"/>
  <cols>
    <col min="1" max="1" width="7.140625" customWidth="1"/>
    <col min="2" max="2" width="26.42578125" customWidth="1"/>
    <col min="3" max="3" width="49" customWidth="1"/>
    <col min="4" max="4" width="0" hidden="1" customWidth="1"/>
  </cols>
  <sheetData>
    <row r="1" spans="1:3" ht="18" customHeight="1" x14ac:dyDescent="0.25">
      <c r="A1" s="336"/>
      <c r="B1" s="336"/>
      <c r="C1" s="1" t="s">
        <v>0</v>
      </c>
    </row>
    <row r="2" spans="1:3" ht="18" customHeight="1" x14ac:dyDescent="0.25">
      <c r="A2" s="336"/>
      <c r="B2" s="336"/>
      <c r="C2" s="1" t="s">
        <v>1</v>
      </c>
    </row>
    <row r="3" spans="1:3" ht="18" customHeight="1" x14ac:dyDescent="0.25">
      <c r="A3" s="336"/>
      <c r="B3" s="336"/>
      <c r="C3" s="1" t="s">
        <v>2</v>
      </c>
    </row>
    <row r="4" spans="1:3" x14ac:dyDescent="0.25">
      <c r="A4" s="7" t="s">
        <v>2</v>
      </c>
      <c r="B4" s="346" t="s">
        <v>2</v>
      </c>
      <c r="C4" s="336"/>
    </row>
    <row r="5" spans="1:3" ht="19.7" customHeight="1" x14ac:dyDescent="0.25">
      <c r="A5" s="347" t="s">
        <v>18</v>
      </c>
      <c r="B5" s="336"/>
      <c r="C5" s="348"/>
    </row>
    <row r="6" spans="1:3" x14ac:dyDescent="0.25">
      <c r="A6" s="7" t="s">
        <v>2</v>
      </c>
      <c r="B6" s="346" t="s">
        <v>2</v>
      </c>
      <c r="C6" s="336"/>
    </row>
    <row r="7" spans="1:3" ht="15.75" x14ac:dyDescent="0.25">
      <c r="A7" s="8" t="s">
        <v>19</v>
      </c>
      <c r="B7" s="349" t="s">
        <v>20</v>
      </c>
      <c r="C7" s="336"/>
    </row>
    <row r="8" spans="1:3" x14ac:dyDescent="0.25">
      <c r="A8" s="9" t="s">
        <v>21</v>
      </c>
      <c r="B8" s="344" t="s">
        <v>22</v>
      </c>
      <c r="C8" s="336"/>
    </row>
    <row r="9" spans="1:3" x14ac:dyDescent="0.25">
      <c r="A9" s="10" t="s">
        <v>23</v>
      </c>
      <c r="B9" s="345" t="s">
        <v>18</v>
      </c>
      <c r="C9" s="336"/>
    </row>
    <row r="10" spans="1:3" x14ac:dyDescent="0.25">
      <c r="A10" s="9" t="s">
        <v>24</v>
      </c>
      <c r="B10" s="344" t="s">
        <v>25</v>
      </c>
      <c r="C10" s="336"/>
    </row>
    <row r="11" spans="1:3" x14ac:dyDescent="0.25">
      <c r="A11" s="10" t="s">
        <v>26</v>
      </c>
      <c r="B11" s="345" t="s">
        <v>27</v>
      </c>
      <c r="C11" s="336"/>
    </row>
    <row r="12" spans="1:3" x14ac:dyDescent="0.25">
      <c r="A12" s="9" t="s">
        <v>28</v>
      </c>
      <c r="B12" s="344" t="s">
        <v>29</v>
      </c>
      <c r="C12" s="336"/>
    </row>
    <row r="13" spans="1:3" x14ac:dyDescent="0.25">
      <c r="A13" s="10" t="s">
        <v>30</v>
      </c>
      <c r="B13" s="345" t="s">
        <v>31</v>
      </c>
      <c r="C13" s="336"/>
    </row>
    <row r="14" spans="1:3" x14ac:dyDescent="0.25">
      <c r="A14" s="9" t="s">
        <v>32</v>
      </c>
      <c r="B14" s="344" t="s">
        <v>33</v>
      </c>
      <c r="C14" s="336"/>
    </row>
    <row r="15" spans="1:3" x14ac:dyDescent="0.25">
      <c r="A15" s="10" t="s">
        <v>34</v>
      </c>
      <c r="B15" s="345" t="s">
        <v>35</v>
      </c>
      <c r="C15" s="336"/>
    </row>
    <row r="16" spans="1:3" x14ac:dyDescent="0.25">
      <c r="A16" s="9" t="s">
        <v>36</v>
      </c>
      <c r="B16" s="344" t="s">
        <v>37</v>
      </c>
      <c r="C16" s="336"/>
    </row>
    <row r="17" spans="1:3" x14ac:dyDescent="0.25">
      <c r="A17" s="10" t="s">
        <v>38</v>
      </c>
      <c r="B17" s="345" t="s">
        <v>39</v>
      </c>
      <c r="C17" s="336"/>
    </row>
    <row r="18" spans="1:3" x14ac:dyDescent="0.25">
      <c r="A18" s="9" t="s">
        <v>40</v>
      </c>
      <c r="B18" s="344" t="s">
        <v>41</v>
      </c>
      <c r="C18" s="336"/>
    </row>
    <row r="19" spans="1:3" x14ac:dyDescent="0.25">
      <c r="A19" s="10" t="s">
        <v>42</v>
      </c>
      <c r="B19" s="345" t="s">
        <v>43</v>
      </c>
      <c r="C19" s="336"/>
    </row>
    <row r="20" spans="1:3" x14ac:dyDescent="0.25">
      <c r="A20" s="9" t="s">
        <v>44</v>
      </c>
      <c r="B20" s="344" t="s">
        <v>45</v>
      </c>
      <c r="C20" s="336"/>
    </row>
    <row r="21" spans="1:3" x14ac:dyDescent="0.25">
      <c r="A21" s="10" t="s">
        <v>46</v>
      </c>
      <c r="B21" s="345" t="s">
        <v>47</v>
      </c>
      <c r="C21" s="336"/>
    </row>
    <row r="22" spans="1:3" x14ac:dyDescent="0.25">
      <c r="A22" s="9" t="s">
        <v>48</v>
      </c>
      <c r="B22" s="344" t="s">
        <v>49</v>
      </c>
      <c r="C22" s="336"/>
    </row>
    <row r="23" spans="1:3" x14ac:dyDescent="0.25">
      <c r="A23" s="10" t="s">
        <v>50</v>
      </c>
      <c r="B23" s="345" t="s">
        <v>51</v>
      </c>
      <c r="C23" s="336"/>
    </row>
    <row r="24" spans="1:3" x14ac:dyDescent="0.25">
      <c r="A24" s="9" t="s">
        <v>52</v>
      </c>
      <c r="B24" s="344" t="s">
        <v>53</v>
      </c>
      <c r="C24" s="336"/>
    </row>
    <row r="25" spans="1:3" x14ac:dyDescent="0.25">
      <c r="A25" s="10" t="s">
        <v>54</v>
      </c>
      <c r="B25" s="345" t="s">
        <v>55</v>
      </c>
      <c r="C25" s="336"/>
    </row>
    <row r="26" spans="1:3" x14ac:dyDescent="0.25">
      <c r="A26" s="9" t="s">
        <v>56</v>
      </c>
      <c r="B26" s="344" t="s">
        <v>57</v>
      </c>
      <c r="C26" s="336"/>
    </row>
    <row r="27" spans="1:3" x14ac:dyDescent="0.25">
      <c r="A27" s="10" t="s">
        <v>58</v>
      </c>
      <c r="B27" s="345" t="s">
        <v>59</v>
      </c>
      <c r="C27" s="336"/>
    </row>
    <row r="28" spans="1:3" x14ac:dyDescent="0.25">
      <c r="A28" s="9" t="s">
        <v>60</v>
      </c>
      <c r="B28" s="344" t="s">
        <v>61</v>
      </c>
      <c r="C28" s="336"/>
    </row>
    <row r="29" spans="1:3" x14ac:dyDescent="0.25">
      <c r="A29" s="10" t="s">
        <v>62</v>
      </c>
      <c r="B29" s="345" t="s">
        <v>63</v>
      </c>
      <c r="C29" s="336"/>
    </row>
    <row r="30" spans="1:3" x14ac:dyDescent="0.25">
      <c r="A30" s="9" t="s">
        <v>64</v>
      </c>
      <c r="B30" s="344" t="s">
        <v>65</v>
      </c>
      <c r="C30" s="336"/>
    </row>
    <row r="31" spans="1:3" x14ac:dyDescent="0.25">
      <c r="A31" s="10" t="s">
        <v>66</v>
      </c>
      <c r="B31" s="345" t="s">
        <v>67</v>
      </c>
      <c r="C31" s="336"/>
    </row>
    <row r="32" spans="1:3" x14ac:dyDescent="0.25">
      <c r="A32" s="9" t="s">
        <v>68</v>
      </c>
      <c r="B32" s="344" t="s">
        <v>69</v>
      </c>
      <c r="C32" s="336"/>
    </row>
    <row r="33" spans="1:3" x14ac:dyDescent="0.25">
      <c r="A33" s="10" t="s">
        <v>70</v>
      </c>
      <c r="B33" s="345" t="s">
        <v>71</v>
      </c>
      <c r="C33" s="336"/>
    </row>
    <row r="34" spans="1:3" x14ac:dyDescent="0.25">
      <c r="A34" s="9" t="s">
        <v>72</v>
      </c>
      <c r="B34" s="344" t="s">
        <v>73</v>
      </c>
      <c r="C34" s="336"/>
    </row>
    <row r="35" spans="1:3" x14ac:dyDescent="0.25">
      <c r="A35" s="10" t="s">
        <v>74</v>
      </c>
      <c r="B35" s="345" t="s">
        <v>75</v>
      </c>
      <c r="C35" s="336"/>
    </row>
    <row r="36" spans="1:3" x14ac:dyDescent="0.25">
      <c r="A36" s="9" t="s">
        <v>76</v>
      </c>
      <c r="B36" s="344" t="s">
        <v>77</v>
      </c>
      <c r="C36" s="336"/>
    </row>
    <row r="37" spans="1:3" x14ac:dyDescent="0.25">
      <c r="A37" s="10" t="s">
        <v>78</v>
      </c>
      <c r="B37" s="345" t="s">
        <v>79</v>
      </c>
      <c r="C37" s="336"/>
    </row>
    <row r="38" spans="1:3" x14ac:dyDescent="0.25">
      <c r="A38" s="9" t="s">
        <v>80</v>
      </c>
      <c r="B38" s="344" t="s">
        <v>81</v>
      </c>
      <c r="C38" s="336"/>
    </row>
  </sheetData>
  <sheetProtection sheet="1" objects="1" scenarios="1"/>
  <mergeCells count="36">
    <mergeCell ref="A1:B3"/>
    <mergeCell ref="B4:C4"/>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8:C38"/>
    <mergeCell ref="B33:C33"/>
    <mergeCell ref="B34:C34"/>
    <mergeCell ref="B35:C35"/>
    <mergeCell ref="B36:C36"/>
    <mergeCell ref="B37:C37"/>
  </mergeCells>
  <hyperlinks>
    <hyperlink ref="B9" location="'Contents'!A4" display="Contents" xr:uid="{00000000-0004-0000-0100-000000000000}"/>
    <hyperlink ref="B8" location="'Cover'!A4" display="Cover" xr:uid="{00000000-0004-0000-0100-000001000000}"/>
    <hyperlink ref="B10" location="'Reporting Details'!A4" display="Reporting details" xr:uid="{00000000-0004-0000-0100-000002000000}"/>
    <hyperlink ref="B11" location="'Parties Overview'!A4" display="Parties overview" xr:uid="{00000000-0004-0000-0100-000003000000}"/>
    <hyperlink ref="B12" location="'Transaction Events I'!A4" display="Transaction events I" xr:uid="{00000000-0004-0000-0100-000004000000}"/>
    <hyperlink ref="B13" location="'Transaction Events II'!A4" display="Transaction events II" xr:uid="{00000000-0004-0000-0100-000005000000}"/>
    <hyperlink ref="B14" location="'Transaction Events III'!A4" display="Transaction events III" xr:uid="{00000000-0004-0000-0100-000006000000}"/>
    <hyperlink ref="B15" location="'Notes I'!A4" display="Notes I" xr:uid="{00000000-0004-0000-0100-000007000000}"/>
    <hyperlink ref="B16" location="'Notes II'!A4" display="Notes II" xr:uid="{00000000-0004-0000-0100-000008000000}"/>
    <hyperlink ref="B17" location="'Credit Enhancement'!A4" display="Credit Enhancement" xr:uid="{00000000-0004-0000-0100-000009000000}"/>
    <hyperlink ref="B18" location="'Swaps &amp; Order of Priority'!A4" display="Swaps &amp; Order of Priority" xr:uid="{00000000-0004-0000-0100-00000A000000}"/>
    <hyperlink ref="B19" location="'Retention'!A4" display="Retention" xr:uid="{00000000-0004-0000-0100-00000B000000}"/>
    <hyperlink ref="B20" location="'Amortisation profile I'!A4" display="Amortisation profile I" xr:uid="{00000000-0004-0000-0100-00000C000000}"/>
    <hyperlink ref="B21" location="'Amortisation profile II'!A4" display="Amortisation profile II" xr:uid="{00000000-0004-0000-0100-00000D000000}"/>
    <hyperlink ref="B22" location="'Run out schedule I'!A4" display="Run out schedule I" xr:uid="{00000000-0004-0000-0100-00000E000000}"/>
    <hyperlink ref="B23" location="'Run out schedule II'!A4" display="Run out schedule II" xr:uid="{00000000-0004-0000-0100-00000F000000}"/>
    <hyperlink ref="B24" location="'Outstanding Contracts'!A4" display="Outstanding contracts" xr:uid="{00000000-0004-0000-0100-000010000000}"/>
    <hyperlink ref="B25" location="'Delinquencies &amp; Defaults I'!A4" display="Delinquencies &amp; defaults I" xr:uid="{00000000-0004-0000-0100-000011000000}"/>
    <hyperlink ref="B26" location="'Delinquencies &amp; Defaults II'!A4" display="Delinquencies &amp; defaults II" xr:uid="{00000000-0004-0000-0100-000012000000}"/>
    <hyperlink ref="B27" location="'Defaults &amp; Recoveries'!A4" display="Defaults &amp; Recoveries" xr:uid="{00000000-0004-0000-0100-000013000000}"/>
    <hyperlink ref="B28" location="'Write-Offs'!A4" display="Write-Offs" xr:uid="{00000000-0004-0000-0100-000014000000}"/>
    <hyperlink ref="B29" location="'Prepayments'!A4" display="Prepayments" xr:uid="{00000000-0004-0000-0100-000015000000}"/>
    <hyperlink ref="B30" location="'Pool Data I'!A4" display="Pool data I" xr:uid="{00000000-0004-0000-0100-000016000000}"/>
    <hyperlink ref="B31" location="'Pool Data II'!A4" display="Pool data II" xr:uid="{00000000-0004-0000-0100-000017000000}"/>
    <hyperlink ref="B32" location="'Pool Data III'!A4" display="Pool data III" xr:uid="{00000000-0004-0000-0100-000018000000}"/>
    <hyperlink ref="B33" location="'Pool Data IV'!A4" display="Pool data IV" xr:uid="{00000000-0004-0000-0100-000019000000}"/>
    <hyperlink ref="B34" location="'Pool Data V'!A4" display="Pool data V" xr:uid="{00000000-0004-0000-0100-00001A000000}"/>
    <hyperlink ref="B35" location="'Pool Data VI'!A4" display="Pool data VI" xr:uid="{00000000-0004-0000-0100-00001B000000}"/>
    <hyperlink ref="B36" location="'Pool Data VII'!A4" display="Pool Data VII" xr:uid="{00000000-0004-0000-0100-00001C000000}"/>
    <hyperlink ref="B37" location="'Pool Data VIII'!A4" display="Pool Data VIII" xr:uid="{00000000-0004-0000-0100-00001D000000}"/>
    <hyperlink ref="B38" location="'Supplementary UK Information'!A4" display="Supplementary UK Information" xr:uid="{00000000-0004-0000-0100-00001E000000}"/>
  </hyperlinks>
  <pageMargins left="0.25" right="0.25" top="0.25" bottom="0.25" header="0.25" footer="0.25"/>
  <pageSetup orientation="portrait" cellComments="atEnd"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18"/>
  <sheetViews>
    <sheetView showGridLines="0" workbookViewId="0">
      <selection activeCell="F17" sqref="F17"/>
    </sheetView>
  </sheetViews>
  <sheetFormatPr baseColWidth="10" defaultColWidth="9.140625" defaultRowHeight="15" x14ac:dyDescent="0.25"/>
  <cols>
    <col min="1" max="1" width="1.7109375" customWidth="1"/>
    <col min="2" max="2" width="24.7109375" customWidth="1"/>
    <col min="3" max="3" width="7.140625" customWidth="1"/>
    <col min="4" max="4" width="6.5703125" customWidth="1"/>
    <col min="5" max="5" width="13.7109375" customWidth="1"/>
    <col min="6" max="12" width="17.85546875" customWidth="1"/>
  </cols>
  <sheetData>
    <row r="1" spans="1:12" ht="18" customHeight="1" x14ac:dyDescent="0.25">
      <c r="A1" s="336"/>
      <c r="B1" s="336"/>
      <c r="C1" s="336"/>
      <c r="D1" s="342" t="s">
        <v>0</v>
      </c>
      <c r="E1" s="336"/>
      <c r="F1" s="336"/>
      <c r="G1" s="336"/>
      <c r="H1" s="336"/>
      <c r="I1" s="336"/>
      <c r="J1" s="336"/>
      <c r="K1" s="336"/>
      <c r="L1" s="336"/>
    </row>
    <row r="2" spans="1:12" ht="18" customHeight="1" x14ac:dyDescent="0.25">
      <c r="A2" s="336"/>
      <c r="B2" s="336"/>
      <c r="C2" s="336"/>
      <c r="D2" s="342" t="s">
        <v>1</v>
      </c>
      <c r="E2" s="336"/>
      <c r="F2" s="336"/>
      <c r="G2" s="336"/>
      <c r="H2" s="336"/>
      <c r="I2" s="336"/>
      <c r="J2" s="336"/>
      <c r="K2" s="336"/>
      <c r="L2" s="336"/>
    </row>
    <row r="3" spans="1:12" ht="18" customHeight="1" x14ac:dyDescent="0.25">
      <c r="A3" s="336"/>
      <c r="B3" s="336"/>
      <c r="C3" s="336"/>
      <c r="D3" s="342" t="s">
        <v>2</v>
      </c>
      <c r="E3" s="336"/>
      <c r="F3" s="336"/>
      <c r="G3" s="336"/>
      <c r="H3" s="336"/>
      <c r="I3" s="336"/>
      <c r="J3" s="336"/>
      <c r="K3" s="336"/>
      <c r="L3" s="336"/>
    </row>
    <row r="4" spans="1:12" ht="1.1499999999999999" customHeight="1" x14ac:dyDescent="0.25"/>
    <row r="5" spans="1:12" ht="34.9" customHeight="1" x14ac:dyDescent="0.25">
      <c r="B5" s="343" t="s">
        <v>730</v>
      </c>
      <c r="C5" s="336"/>
      <c r="D5" s="336"/>
      <c r="E5" s="336"/>
      <c r="F5" s="336"/>
      <c r="G5" s="336"/>
      <c r="H5" s="336"/>
      <c r="I5" s="336"/>
      <c r="J5" s="336"/>
      <c r="K5" s="336"/>
      <c r="L5" s="336"/>
    </row>
    <row r="6" spans="1:12" ht="0" hidden="1" customHeight="1" x14ac:dyDescent="0.25"/>
    <row r="7" spans="1:12" x14ac:dyDescent="0.25">
      <c r="B7" s="183" t="s">
        <v>2</v>
      </c>
      <c r="C7" s="579" t="s">
        <v>2</v>
      </c>
      <c r="D7" s="336"/>
      <c r="E7" s="184" t="s">
        <v>2</v>
      </c>
      <c r="F7" s="184" t="s">
        <v>2</v>
      </c>
      <c r="G7" s="184" t="s">
        <v>2</v>
      </c>
      <c r="H7" s="184" t="s">
        <v>2</v>
      </c>
      <c r="I7" s="184" t="s">
        <v>2</v>
      </c>
      <c r="J7" s="184" t="s">
        <v>2</v>
      </c>
      <c r="K7" s="184" t="s">
        <v>2</v>
      </c>
      <c r="L7" s="184" t="s">
        <v>2</v>
      </c>
    </row>
    <row r="8" spans="1:12" ht="60" x14ac:dyDescent="0.25">
      <c r="B8" s="310" t="s">
        <v>690</v>
      </c>
      <c r="C8" s="595" t="s">
        <v>109</v>
      </c>
      <c r="D8" s="537"/>
      <c r="E8" s="311" t="s">
        <v>700</v>
      </c>
      <c r="F8" s="311" t="s">
        <v>731</v>
      </c>
      <c r="G8" s="311" t="s">
        <v>732</v>
      </c>
      <c r="H8" s="311" t="s">
        <v>733</v>
      </c>
      <c r="I8" s="311" t="s">
        <v>734</v>
      </c>
      <c r="J8" s="311" t="s">
        <v>735</v>
      </c>
      <c r="K8" s="311" t="s">
        <v>736</v>
      </c>
      <c r="L8" s="311" t="s">
        <v>737</v>
      </c>
    </row>
    <row r="9" spans="1:12" x14ac:dyDescent="0.25">
      <c r="B9" s="185" t="s">
        <v>692</v>
      </c>
      <c r="C9" s="545" t="s">
        <v>695</v>
      </c>
      <c r="D9" s="336"/>
      <c r="E9" s="300">
        <v>279</v>
      </c>
      <c r="F9" s="301">
        <v>2516419.3499999996</v>
      </c>
      <c r="G9" s="301">
        <v>2505311.3199999998</v>
      </c>
      <c r="H9" s="301">
        <v>1818200.1400000006</v>
      </c>
      <c r="I9" s="301">
        <v>621036.98999999906</v>
      </c>
      <c r="J9" s="301">
        <v>619877.9800000001</v>
      </c>
      <c r="K9" s="301">
        <v>77182.22</v>
      </c>
      <c r="L9" s="301">
        <v>67233.200000000012</v>
      </c>
    </row>
    <row r="10" spans="1:12" x14ac:dyDescent="0.25">
      <c r="B10" s="200" t="s">
        <v>692</v>
      </c>
      <c r="C10" s="551" t="s">
        <v>696</v>
      </c>
      <c r="D10" s="336"/>
      <c r="E10" s="302">
        <v>2798</v>
      </c>
      <c r="F10" s="188">
        <v>17082975.810000051</v>
      </c>
      <c r="G10" s="188">
        <v>17688002.659999993</v>
      </c>
      <c r="H10" s="188">
        <v>11671754.379999995</v>
      </c>
      <c r="I10" s="188">
        <v>5048495.2500000559</v>
      </c>
      <c r="J10" s="188">
        <v>5665577.0400000047</v>
      </c>
      <c r="K10" s="188">
        <v>362726.18</v>
      </c>
      <c r="L10" s="188">
        <v>350671.24</v>
      </c>
    </row>
    <row r="11" spans="1:12" x14ac:dyDescent="0.25">
      <c r="B11" s="312" t="s">
        <v>738</v>
      </c>
      <c r="C11" s="596" t="s">
        <v>2</v>
      </c>
      <c r="D11" s="597"/>
      <c r="E11" s="313">
        <v>3077</v>
      </c>
      <c r="F11" s="314">
        <v>19599395.160000049</v>
      </c>
      <c r="G11" s="314">
        <v>20193313.979999993</v>
      </c>
      <c r="H11" s="314">
        <v>13489954.519999996</v>
      </c>
      <c r="I11" s="314">
        <v>5669532.2400000552</v>
      </c>
      <c r="J11" s="314">
        <v>6285455.0200000051</v>
      </c>
      <c r="K11" s="314">
        <v>439908.4</v>
      </c>
      <c r="L11" s="314">
        <v>417904.44</v>
      </c>
    </row>
    <row r="12" spans="1:12" x14ac:dyDescent="0.25">
      <c r="B12" s="185" t="s">
        <v>693</v>
      </c>
      <c r="C12" s="545" t="s">
        <v>695</v>
      </c>
      <c r="D12" s="336"/>
      <c r="E12" s="300">
        <v>9238</v>
      </c>
      <c r="F12" s="301">
        <v>112891962.97999987</v>
      </c>
      <c r="G12" s="301">
        <v>111263933.62999997</v>
      </c>
      <c r="H12" s="301">
        <v>69256155.649999857</v>
      </c>
      <c r="I12" s="301">
        <v>43000090.260000013</v>
      </c>
      <c r="J12" s="301">
        <v>41466218.110000029</v>
      </c>
      <c r="K12" s="301">
        <v>635717.07000000007</v>
      </c>
      <c r="L12" s="301">
        <v>541559.87000000011</v>
      </c>
    </row>
    <row r="13" spans="1:12" x14ac:dyDescent="0.25">
      <c r="B13" s="200" t="s">
        <v>693</v>
      </c>
      <c r="C13" s="551" t="s">
        <v>696</v>
      </c>
      <c r="D13" s="336"/>
      <c r="E13" s="302">
        <v>4584</v>
      </c>
      <c r="F13" s="188">
        <v>56451238.060000025</v>
      </c>
      <c r="G13" s="188">
        <v>58350028.560000092</v>
      </c>
      <c r="H13" s="188">
        <v>36631875.309999928</v>
      </c>
      <c r="I13" s="188">
        <v>18535353.570000097</v>
      </c>
      <c r="J13" s="188">
        <v>20475781.739999995</v>
      </c>
      <c r="K13" s="188">
        <v>1284009.1799999997</v>
      </c>
      <c r="L13" s="188">
        <v>1242371.5099999995</v>
      </c>
    </row>
    <row r="14" spans="1:12" x14ac:dyDescent="0.25">
      <c r="B14" s="312" t="s">
        <v>739</v>
      </c>
      <c r="C14" s="596" t="s">
        <v>2</v>
      </c>
      <c r="D14" s="597"/>
      <c r="E14" s="313">
        <v>13822</v>
      </c>
      <c r="F14" s="314">
        <v>169343201.0399999</v>
      </c>
      <c r="G14" s="314">
        <v>169613962.19000006</v>
      </c>
      <c r="H14" s="314">
        <v>105888030.95999978</v>
      </c>
      <c r="I14" s="314">
        <v>61535443.83000011</v>
      </c>
      <c r="J14" s="314">
        <v>61941999.850000024</v>
      </c>
      <c r="K14" s="314">
        <v>1919726.2499999998</v>
      </c>
      <c r="L14" s="314">
        <v>1783931.3799999997</v>
      </c>
    </row>
    <row r="15" spans="1:12" x14ac:dyDescent="0.25">
      <c r="B15" s="315" t="s">
        <v>1094</v>
      </c>
      <c r="C15" s="389" t="s">
        <v>695</v>
      </c>
      <c r="D15" s="336"/>
      <c r="E15" s="316">
        <v>0</v>
      </c>
      <c r="F15" s="316">
        <v>0</v>
      </c>
      <c r="G15" s="317">
        <v>0</v>
      </c>
      <c r="H15" s="317">
        <v>0</v>
      </c>
      <c r="I15" s="317">
        <v>0</v>
      </c>
      <c r="J15" s="317">
        <v>0</v>
      </c>
      <c r="K15" s="317">
        <v>0</v>
      </c>
      <c r="L15" s="317">
        <v>0</v>
      </c>
    </row>
    <row r="16" spans="1:12" x14ac:dyDescent="0.25">
      <c r="B16" s="318"/>
      <c r="C16" s="545" t="s">
        <v>696</v>
      </c>
      <c r="D16" s="336"/>
      <c r="E16" s="319">
        <v>0</v>
      </c>
      <c r="F16" s="319">
        <v>0</v>
      </c>
      <c r="G16" s="320">
        <v>0</v>
      </c>
      <c r="H16" s="320">
        <v>0</v>
      </c>
      <c r="I16" s="320">
        <v>0</v>
      </c>
      <c r="J16" s="320">
        <v>0</v>
      </c>
      <c r="K16" s="320">
        <v>0</v>
      </c>
      <c r="L16" s="320">
        <v>0</v>
      </c>
    </row>
    <row r="17" spans="2:12" x14ac:dyDescent="0.25">
      <c r="B17" s="321" t="s">
        <v>1200</v>
      </c>
      <c r="C17" s="598"/>
      <c r="D17" s="599"/>
      <c r="E17" s="322">
        <v>0</v>
      </c>
      <c r="F17" s="323">
        <v>0</v>
      </c>
      <c r="G17" s="323">
        <v>0</v>
      </c>
      <c r="H17" s="323">
        <v>0</v>
      </c>
      <c r="I17" s="323">
        <v>0</v>
      </c>
      <c r="J17" s="323">
        <v>0</v>
      </c>
      <c r="K17" s="323">
        <v>0</v>
      </c>
      <c r="L17" s="323">
        <v>0</v>
      </c>
    </row>
    <row r="18" spans="2:12" x14ac:dyDescent="0.25">
      <c r="B18" s="324" t="s">
        <v>116</v>
      </c>
      <c r="C18" s="596"/>
      <c r="D18" s="597"/>
      <c r="E18" s="325">
        <v>16899</v>
      </c>
      <c r="F18" s="326">
        <v>188942596.19999996</v>
      </c>
      <c r="G18" s="326">
        <v>189807276.17000005</v>
      </c>
      <c r="H18" s="326">
        <v>119377985.47999978</v>
      </c>
      <c r="I18" s="326">
        <v>67204976.070000172</v>
      </c>
      <c r="J18" s="326">
        <v>68227454.870000035</v>
      </c>
      <c r="K18" s="326">
        <v>2359634.65</v>
      </c>
      <c r="L18" s="326">
        <v>2201835.8199999998</v>
      </c>
    </row>
  </sheetData>
  <sheetProtection algorithmName="SHA-512" hashValue="tu0gEI+Tl3MXcpVYdwp2VNibe3QH4gA8HjMKFlZLQ4vRzDP5I6n8lX9QTEstjoM67PJTKRrBXVaOeQXSr3UGNg==" saltValue="uIh2opjhhrG3hWddP1qdzA==" spinCount="100000" sheet="1" objects="1" scenarios="1"/>
  <mergeCells count="17">
    <mergeCell ref="C14:D14"/>
    <mergeCell ref="C15:D15"/>
    <mergeCell ref="C16:D16"/>
    <mergeCell ref="C17:D17"/>
    <mergeCell ref="C18:D18"/>
    <mergeCell ref="C13:D13"/>
    <mergeCell ref="A1:C3"/>
    <mergeCell ref="D1:L1"/>
    <mergeCell ref="D2:L2"/>
    <mergeCell ref="D3:L3"/>
    <mergeCell ref="B5:L5"/>
    <mergeCell ref="C7:D7"/>
    <mergeCell ref="C8:D8"/>
    <mergeCell ref="C9:D9"/>
    <mergeCell ref="C10:D10"/>
    <mergeCell ref="C11:D11"/>
    <mergeCell ref="C12:D12"/>
  </mergeCells>
  <pageMargins left="0.25" right="0.25" top="0.25" bottom="0.25" header="0.25" footer="0.25"/>
  <pageSetup scale="74" orientation="landscape" cellComments="atEnd"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145"/>
  <sheetViews>
    <sheetView showGridLines="0" workbookViewId="0">
      <selection activeCell="F17" sqref="F17"/>
    </sheetView>
  </sheetViews>
  <sheetFormatPr baseColWidth="10" defaultColWidth="9.140625" defaultRowHeight="15" x14ac:dyDescent="0.25"/>
  <cols>
    <col min="1" max="1" width="23.140625" customWidth="1"/>
    <col min="2" max="2" width="8.7109375" customWidth="1"/>
    <col min="3" max="3" width="1.7109375" customWidth="1"/>
    <col min="4" max="4" width="4.85546875" customWidth="1"/>
    <col min="5" max="5" width="15.140625" customWidth="1"/>
    <col min="6" max="6" width="9.140625" customWidth="1"/>
    <col min="7" max="7" width="8.42578125" customWidth="1"/>
    <col min="8" max="8" width="13.7109375" customWidth="1"/>
    <col min="9" max="9" width="20" customWidth="1"/>
    <col min="10" max="10" width="0" hidden="1" customWidth="1"/>
  </cols>
  <sheetData>
    <row r="1" spans="1:9" ht="18" customHeight="1" x14ac:dyDescent="0.25">
      <c r="A1" s="336"/>
      <c r="B1" s="336"/>
      <c r="C1" s="336"/>
      <c r="D1" s="342" t="s">
        <v>0</v>
      </c>
      <c r="E1" s="336"/>
      <c r="F1" s="336"/>
      <c r="G1" s="336"/>
      <c r="H1" s="336"/>
      <c r="I1" s="336"/>
    </row>
    <row r="2" spans="1:9" ht="18" customHeight="1" x14ac:dyDescent="0.25">
      <c r="A2" s="336"/>
      <c r="B2" s="336"/>
      <c r="C2" s="336"/>
      <c r="D2" s="342" t="s">
        <v>1</v>
      </c>
      <c r="E2" s="336"/>
      <c r="F2" s="336"/>
      <c r="G2" s="336"/>
      <c r="H2" s="336"/>
      <c r="I2" s="336"/>
    </row>
    <row r="3" spans="1:9" ht="18" customHeight="1" x14ac:dyDescent="0.25">
      <c r="A3" s="336"/>
      <c r="B3" s="336"/>
      <c r="C3" s="336"/>
      <c r="D3" s="342" t="s">
        <v>2</v>
      </c>
      <c r="E3" s="336"/>
      <c r="F3" s="336"/>
      <c r="G3" s="336"/>
      <c r="H3" s="336"/>
      <c r="I3" s="336"/>
    </row>
    <row r="4" spans="1:9" x14ac:dyDescent="0.25">
      <c r="A4" s="486" t="s">
        <v>2</v>
      </c>
      <c r="B4" s="336"/>
      <c r="C4" s="486" t="s">
        <v>2</v>
      </c>
      <c r="D4" s="336"/>
      <c r="E4" s="336"/>
      <c r="F4" s="621" t="s">
        <v>2</v>
      </c>
      <c r="G4" s="336"/>
      <c r="H4" s="150" t="s">
        <v>2</v>
      </c>
      <c r="I4" s="150" t="s">
        <v>2</v>
      </c>
    </row>
    <row r="5" spans="1:9" x14ac:dyDescent="0.25">
      <c r="A5" s="485" t="s">
        <v>740</v>
      </c>
      <c r="B5" s="336"/>
      <c r="C5" s="485" t="s">
        <v>2</v>
      </c>
      <c r="D5" s="336"/>
      <c r="E5" s="336"/>
      <c r="F5" s="621" t="s">
        <v>2</v>
      </c>
      <c r="G5" s="336"/>
      <c r="H5" s="150" t="s">
        <v>2</v>
      </c>
      <c r="I5" s="150" t="s">
        <v>2</v>
      </c>
    </row>
    <row r="6" spans="1:9" x14ac:dyDescent="0.25">
      <c r="A6" s="486" t="s">
        <v>2</v>
      </c>
      <c r="B6" s="336"/>
      <c r="C6" s="486" t="s">
        <v>2</v>
      </c>
      <c r="D6" s="336"/>
      <c r="E6" s="336"/>
      <c r="F6" s="621" t="s">
        <v>2</v>
      </c>
      <c r="G6" s="336"/>
      <c r="H6" s="150" t="s">
        <v>2</v>
      </c>
      <c r="I6" s="150" t="s">
        <v>2</v>
      </c>
    </row>
    <row r="7" spans="1:9" ht="38.25" customHeight="1" x14ac:dyDescent="0.25">
      <c r="A7" s="481" t="s">
        <v>741</v>
      </c>
      <c r="B7" s="404"/>
      <c r="C7" s="481" t="s">
        <v>155</v>
      </c>
      <c r="D7" s="403"/>
      <c r="E7" s="404"/>
      <c r="F7" s="481" t="s">
        <v>742</v>
      </c>
      <c r="G7" s="404"/>
      <c r="H7" s="201" t="s">
        <v>2</v>
      </c>
      <c r="I7" s="201" t="s">
        <v>2</v>
      </c>
    </row>
    <row r="8" spans="1:9" x14ac:dyDescent="0.25">
      <c r="A8" s="545" t="s">
        <v>94</v>
      </c>
      <c r="B8" s="336"/>
      <c r="C8" s="618">
        <v>444</v>
      </c>
      <c r="D8" s="336"/>
      <c r="E8" s="336"/>
      <c r="F8" s="619">
        <v>55150.25</v>
      </c>
      <c r="G8" s="620"/>
      <c r="H8" s="201" t="s">
        <v>2</v>
      </c>
      <c r="I8" s="201" t="s">
        <v>2</v>
      </c>
    </row>
    <row r="9" spans="1:9" x14ac:dyDescent="0.25">
      <c r="A9" s="613" t="s">
        <v>2</v>
      </c>
      <c r="B9" s="336"/>
      <c r="C9" s="613" t="s">
        <v>2</v>
      </c>
      <c r="D9" s="336"/>
      <c r="E9" s="336"/>
      <c r="F9" s="614" t="s">
        <v>2</v>
      </c>
      <c r="G9" s="336"/>
      <c r="H9" s="201" t="s">
        <v>2</v>
      </c>
      <c r="I9" s="201" t="s">
        <v>2</v>
      </c>
    </row>
    <row r="10" spans="1:9" x14ac:dyDescent="0.25">
      <c r="A10" s="615" t="s">
        <v>192</v>
      </c>
      <c r="B10" s="336"/>
      <c r="C10" s="336"/>
      <c r="D10" s="336"/>
      <c r="E10" s="336"/>
      <c r="F10" s="616">
        <v>5.6900000000000001E-5</v>
      </c>
      <c r="G10" s="617"/>
      <c r="H10" s="201" t="s">
        <v>2</v>
      </c>
      <c r="I10" s="201" t="s">
        <v>2</v>
      </c>
    </row>
    <row r="11" spans="1:9" x14ac:dyDescent="0.25">
      <c r="A11" s="613" t="s">
        <v>2</v>
      </c>
      <c r="B11" s="336"/>
      <c r="C11" s="613" t="s">
        <v>2</v>
      </c>
      <c r="D11" s="336"/>
      <c r="E11" s="336"/>
      <c r="F11" s="614" t="s">
        <v>2</v>
      </c>
      <c r="G11" s="336"/>
      <c r="H11" s="201" t="s">
        <v>2</v>
      </c>
      <c r="I11" s="201" t="s">
        <v>2</v>
      </c>
    </row>
    <row r="12" spans="1:9" x14ac:dyDescent="0.25">
      <c r="A12" s="483" t="s">
        <v>183</v>
      </c>
      <c r="B12" s="403"/>
      <c r="C12" s="403"/>
      <c r="D12" s="403"/>
      <c r="E12" s="404"/>
      <c r="F12" s="481" t="s">
        <v>184</v>
      </c>
      <c r="G12" s="404"/>
      <c r="H12" s="201" t="s">
        <v>2</v>
      </c>
      <c r="I12" s="201" t="s">
        <v>2</v>
      </c>
    </row>
    <row r="13" spans="1:9" x14ac:dyDescent="0.25">
      <c r="A13" s="391" t="s">
        <v>94</v>
      </c>
      <c r="B13" s="381"/>
      <c r="C13" s="381"/>
      <c r="D13" s="381"/>
      <c r="E13" s="377"/>
      <c r="F13" s="611">
        <v>8.4999999999999999E-6</v>
      </c>
      <c r="G13" s="612"/>
      <c r="H13" s="201" t="s">
        <v>2</v>
      </c>
      <c r="I13" s="201" t="s">
        <v>2</v>
      </c>
    </row>
    <row r="14" spans="1:9" x14ac:dyDescent="0.25">
      <c r="A14" s="392" t="s">
        <v>180</v>
      </c>
      <c r="B14" s="381"/>
      <c r="C14" s="381"/>
      <c r="D14" s="381"/>
      <c r="E14" s="377"/>
      <c r="F14" s="610" t="s">
        <v>191</v>
      </c>
      <c r="G14" s="377"/>
      <c r="H14" s="201" t="s">
        <v>2</v>
      </c>
      <c r="I14" s="201" t="s">
        <v>2</v>
      </c>
    </row>
    <row r="15" spans="1:9" x14ac:dyDescent="0.25">
      <c r="A15" s="391" t="s">
        <v>188</v>
      </c>
      <c r="B15" s="381"/>
      <c r="C15" s="381"/>
      <c r="D15" s="381"/>
      <c r="E15" s="377"/>
      <c r="F15" s="476" t="s">
        <v>189</v>
      </c>
      <c r="G15" s="377"/>
      <c r="H15" s="201" t="s">
        <v>2</v>
      </c>
      <c r="I15" s="201" t="s">
        <v>2</v>
      </c>
    </row>
    <row r="16" spans="1:9" x14ac:dyDescent="0.25">
      <c r="A16" s="392" t="s">
        <v>743</v>
      </c>
      <c r="B16" s="381"/>
      <c r="C16" s="381"/>
      <c r="D16" s="381"/>
      <c r="E16" s="377"/>
      <c r="F16" s="610" t="s">
        <v>744</v>
      </c>
      <c r="G16" s="377"/>
      <c r="H16" s="201" t="s">
        <v>2</v>
      </c>
      <c r="I16" s="201" t="s">
        <v>2</v>
      </c>
    </row>
    <row r="17" spans="1:9" x14ac:dyDescent="0.25">
      <c r="A17" s="391" t="s">
        <v>745</v>
      </c>
      <c r="B17" s="381"/>
      <c r="C17" s="381"/>
      <c r="D17" s="381"/>
      <c r="E17" s="377"/>
      <c r="F17" s="476" t="s">
        <v>746</v>
      </c>
      <c r="G17" s="377"/>
      <c r="H17" s="201" t="s">
        <v>2</v>
      </c>
      <c r="I17" s="201" t="s">
        <v>2</v>
      </c>
    </row>
    <row r="18" spans="1:9" x14ac:dyDescent="0.25">
      <c r="A18" s="392" t="s">
        <v>747</v>
      </c>
      <c r="B18" s="381"/>
      <c r="C18" s="381"/>
      <c r="D18" s="381"/>
      <c r="E18" s="377"/>
      <c r="F18" s="610" t="s">
        <v>748</v>
      </c>
      <c r="G18" s="377"/>
      <c r="H18" s="201" t="s">
        <v>2</v>
      </c>
      <c r="I18" s="201" t="s">
        <v>2</v>
      </c>
    </row>
    <row r="19" spans="1:9" x14ac:dyDescent="0.25">
      <c r="A19" s="391" t="s">
        <v>749</v>
      </c>
      <c r="B19" s="381"/>
      <c r="C19" s="381"/>
      <c r="D19" s="381"/>
      <c r="E19" s="377"/>
      <c r="F19" s="476" t="s">
        <v>750</v>
      </c>
      <c r="G19" s="377"/>
      <c r="H19" s="201" t="s">
        <v>2</v>
      </c>
      <c r="I19" s="201" t="s">
        <v>2</v>
      </c>
    </row>
    <row r="20" spans="1:9" x14ac:dyDescent="0.25">
      <c r="A20" s="392" t="s">
        <v>84</v>
      </c>
      <c r="B20" s="381"/>
      <c r="C20" s="381"/>
      <c r="D20" s="381"/>
      <c r="E20" s="377"/>
      <c r="F20" s="610" t="s">
        <v>751</v>
      </c>
      <c r="G20" s="377"/>
      <c r="H20" s="201" t="s">
        <v>2</v>
      </c>
      <c r="I20" s="201" t="s">
        <v>2</v>
      </c>
    </row>
    <row r="21" spans="1:9" x14ac:dyDescent="0.25">
      <c r="A21" s="391" t="s">
        <v>752</v>
      </c>
      <c r="B21" s="381"/>
      <c r="C21" s="381"/>
      <c r="D21" s="381"/>
      <c r="E21" s="377"/>
      <c r="F21" s="476" t="s">
        <v>753</v>
      </c>
      <c r="G21" s="377"/>
      <c r="H21" s="201" t="s">
        <v>2</v>
      </c>
      <c r="I21" s="201" t="s">
        <v>2</v>
      </c>
    </row>
    <row r="22" spans="1:9" x14ac:dyDescent="0.25">
      <c r="A22" s="392" t="s">
        <v>754</v>
      </c>
      <c r="B22" s="381"/>
      <c r="C22" s="381"/>
      <c r="D22" s="381"/>
      <c r="E22" s="377"/>
      <c r="F22" s="610" t="s">
        <v>755</v>
      </c>
      <c r="G22" s="377"/>
      <c r="H22" s="201" t="s">
        <v>2</v>
      </c>
      <c r="I22" s="201" t="s">
        <v>2</v>
      </c>
    </row>
    <row r="23" spans="1:9" x14ac:dyDescent="0.25">
      <c r="A23" s="391" t="s">
        <v>756</v>
      </c>
      <c r="B23" s="381"/>
      <c r="C23" s="381"/>
      <c r="D23" s="381"/>
      <c r="E23" s="377"/>
      <c r="F23" s="476" t="s">
        <v>757</v>
      </c>
      <c r="G23" s="377"/>
      <c r="H23" s="201" t="s">
        <v>2</v>
      </c>
      <c r="I23" s="201" t="s">
        <v>2</v>
      </c>
    </row>
    <row r="24" spans="1:9" x14ac:dyDescent="0.25">
      <c r="A24" s="392" t="s">
        <v>758</v>
      </c>
      <c r="B24" s="381"/>
      <c r="C24" s="381"/>
      <c r="D24" s="381"/>
      <c r="E24" s="377"/>
      <c r="F24" s="610" t="s">
        <v>759</v>
      </c>
      <c r="G24" s="377"/>
      <c r="H24" s="201" t="s">
        <v>2</v>
      </c>
      <c r="I24" s="201" t="s">
        <v>2</v>
      </c>
    </row>
    <row r="25" spans="1:9" ht="0" hidden="1" customHeight="1" x14ac:dyDescent="0.25"/>
    <row r="26" spans="1:9" ht="7.15" customHeight="1" x14ac:dyDescent="0.25"/>
    <row r="27" spans="1:9" ht="18" customHeight="1" x14ac:dyDescent="0.25">
      <c r="A27" s="156" t="s">
        <v>2</v>
      </c>
      <c r="B27" s="481" t="s">
        <v>97</v>
      </c>
      <c r="C27" s="403"/>
      <c r="D27" s="403"/>
      <c r="E27" s="403"/>
      <c r="F27" s="404"/>
      <c r="G27" s="481" t="s">
        <v>760</v>
      </c>
      <c r="H27" s="403"/>
      <c r="I27" s="404"/>
    </row>
    <row r="28" spans="1:9" ht="36.75" customHeight="1" x14ac:dyDescent="0.25">
      <c r="A28" s="152" t="s">
        <v>97</v>
      </c>
      <c r="B28" s="481" t="s">
        <v>155</v>
      </c>
      <c r="C28" s="403"/>
      <c r="D28" s="404"/>
      <c r="E28" s="481" t="s">
        <v>742</v>
      </c>
      <c r="F28" s="404"/>
      <c r="G28" s="481" t="s">
        <v>155</v>
      </c>
      <c r="H28" s="404"/>
      <c r="I28" s="152" t="s">
        <v>742</v>
      </c>
    </row>
    <row r="29" spans="1:9" x14ac:dyDescent="0.25">
      <c r="A29" s="64" t="s">
        <v>94</v>
      </c>
      <c r="B29" s="602">
        <v>444</v>
      </c>
      <c r="C29" s="381"/>
      <c r="D29" s="377"/>
      <c r="E29" s="608">
        <v>55150.25</v>
      </c>
      <c r="F29" s="609"/>
      <c r="G29" s="602">
        <f>G145</f>
        <v>186073</v>
      </c>
      <c r="H29" s="377"/>
      <c r="I29" s="51">
        <f>I145</f>
        <v>253301934.63800019</v>
      </c>
    </row>
    <row r="30" spans="1:9" x14ac:dyDescent="0.25">
      <c r="A30" s="66" t="s">
        <v>180</v>
      </c>
      <c r="B30" s="604">
        <v>974</v>
      </c>
      <c r="C30" s="381"/>
      <c r="D30" s="377"/>
      <c r="E30" s="607">
        <v>-37219.03</v>
      </c>
      <c r="F30" s="377"/>
      <c r="G30" s="604">
        <v>185629</v>
      </c>
      <c r="H30" s="377"/>
      <c r="I30" s="155">
        <v>253246784.38999999</v>
      </c>
    </row>
    <row r="31" spans="1:9" x14ac:dyDescent="0.25">
      <c r="A31" s="64" t="s">
        <v>188</v>
      </c>
      <c r="B31" s="602">
        <v>965</v>
      </c>
      <c r="C31" s="381"/>
      <c r="D31" s="377"/>
      <c r="E31" s="603">
        <v>118354.81</v>
      </c>
      <c r="F31" s="377"/>
      <c r="G31" s="602">
        <v>184655</v>
      </c>
      <c r="H31" s="377"/>
      <c r="I31" s="51">
        <v>253284003.41999999</v>
      </c>
    </row>
    <row r="32" spans="1:9" x14ac:dyDescent="0.25">
      <c r="A32" s="66" t="s">
        <v>743</v>
      </c>
      <c r="B32" s="604">
        <v>921</v>
      </c>
      <c r="C32" s="381"/>
      <c r="D32" s="377"/>
      <c r="E32" s="605">
        <v>931024.77</v>
      </c>
      <c r="F32" s="377"/>
      <c r="G32" s="604">
        <v>183690</v>
      </c>
      <c r="H32" s="377"/>
      <c r="I32" s="155">
        <v>253165648.61000001</v>
      </c>
    </row>
    <row r="33" spans="1:9" x14ac:dyDescent="0.25">
      <c r="A33" s="64" t="s">
        <v>745</v>
      </c>
      <c r="B33" s="602">
        <v>1060</v>
      </c>
      <c r="C33" s="381"/>
      <c r="D33" s="377"/>
      <c r="E33" s="603">
        <v>513271.21</v>
      </c>
      <c r="F33" s="377"/>
      <c r="G33" s="602">
        <v>182769</v>
      </c>
      <c r="H33" s="377"/>
      <c r="I33" s="51">
        <v>252234623.84</v>
      </c>
    </row>
    <row r="34" spans="1:9" x14ac:dyDescent="0.25">
      <c r="A34" s="66" t="s">
        <v>747</v>
      </c>
      <c r="B34" s="604">
        <v>1024</v>
      </c>
      <c r="C34" s="381"/>
      <c r="D34" s="377"/>
      <c r="E34" s="605">
        <v>505080.03</v>
      </c>
      <c r="F34" s="377"/>
      <c r="G34" s="604">
        <v>181709</v>
      </c>
      <c r="H34" s="377"/>
      <c r="I34" s="155">
        <v>251721352.63</v>
      </c>
    </row>
    <row r="35" spans="1:9" x14ac:dyDescent="0.25">
      <c r="A35" s="64" t="s">
        <v>749</v>
      </c>
      <c r="B35" s="602">
        <v>1100</v>
      </c>
      <c r="C35" s="381"/>
      <c r="D35" s="377"/>
      <c r="E35" s="603">
        <v>230136.38</v>
      </c>
      <c r="F35" s="377"/>
      <c r="G35" s="602">
        <v>180685</v>
      </c>
      <c r="H35" s="377"/>
      <c r="I35" s="51">
        <v>251216272.59999999</v>
      </c>
    </row>
    <row r="36" spans="1:9" x14ac:dyDescent="0.25">
      <c r="A36" s="66" t="s">
        <v>84</v>
      </c>
      <c r="B36" s="604">
        <v>1038</v>
      </c>
      <c r="C36" s="381"/>
      <c r="D36" s="377"/>
      <c r="E36" s="605">
        <v>360393.88</v>
      </c>
      <c r="F36" s="377"/>
      <c r="G36" s="604">
        <v>179585</v>
      </c>
      <c r="H36" s="377"/>
      <c r="I36" s="155">
        <v>250986136.22</v>
      </c>
    </row>
    <row r="37" spans="1:9" x14ac:dyDescent="0.25">
      <c r="A37" s="64" t="s">
        <v>752</v>
      </c>
      <c r="B37" s="602">
        <v>1127</v>
      </c>
      <c r="C37" s="381"/>
      <c r="D37" s="377"/>
      <c r="E37" s="603">
        <v>844107.16</v>
      </c>
      <c r="F37" s="377"/>
      <c r="G37" s="602">
        <v>178547</v>
      </c>
      <c r="H37" s="377"/>
      <c r="I37" s="51">
        <v>250625742.34</v>
      </c>
    </row>
    <row r="38" spans="1:9" x14ac:dyDescent="0.25">
      <c r="A38" s="66" t="s">
        <v>754</v>
      </c>
      <c r="B38" s="604">
        <v>1155</v>
      </c>
      <c r="C38" s="381"/>
      <c r="D38" s="377"/>
      <c r="E38" s="605">
        <v>908776.55</v>
      </c>
      <c r="F38" s="377"/>
      <c r="G38" s="604">
        <v>177420</v>
      </c>
      <c r="H38" s="377"/>
      <c r="I38" s="155">
        <v>249781635.18000001</v>
      </c>
    </row>
    <row r="39" spans="1:9" x14ac:dyDescent="0.25">
      <c r="A39" s="64" t="s">
        <v>756</v>
      </c>
      <c r="B39" s="602">
        <v>1084</v>
      </c>
      <c r="C39" s="381"/>
      <c r="D39" s="377"/>
      <c r="E39" s="606">
        <v>-113609.06</v>
      </c>
      <c r="F39" s="377"/>
      <c r="G39" s="602">
        <v>176265</v>
      </c>
      <c r="H39" s="377"/>
      <c r="I39" s="51">
        <v>248872858.63</v>
      </c>
    </row>
    <row r="40" spans="1:9" x14ac:dyDescent="0.25">
      <c r="A40" s="66" t="s">
        <v>758</v>
      </c>
      <c r="B40" s="604">
        <v>1126</v>
      </c>
      <c r="C40" s="381"/>
      <c r="D40" s="377"/>
      <c r="E40" s="605">
        <v>208584.32000000001</v>
      </c>
      <c r="F40" s="377"/>
      <c r="G40" s="604">
        <v>175181</v>
      </c>
      <c r="H40" s="377"/>
      <c r="I40" s="155">
        <v>248986467.69</v>
      </c>
    </row>
    <row r="41" spans="1:9" x14ac:dyDescent="0.25">
      <c r="A41" s="64" t="s">
        <v>761</v>
      </c>
      <c r="B41" s="602">
        <v>1195</v>
      </c>
      <c r="C41" s="381"/>
      <c r="D41" s="377"/>
      <c r="E41" s="603">
        <v>198335.4</v>
      </c>
      <c r="F41" s="377"/>
      <c r="G41" s="602">
        <v>174055</v>
      </c>
      <c r="H41" s="377"/>
      <c r="I41" s="51">
        <v>248777883.37</v>
      </c>
    </row>
    <row r="42" spans="1:9" x14ac:dyDescent="0.25">
      <c r="A42" s="66" t="s">
        <v>762</v>
      </c>
      <c r="B42" s="604">
        <v>1171</v>
      </c>
      <c r="C42" s="381"/>
      <c r="D42" s="377"/>
      <c r="E42" s="605">
        <v>837305.79</v>
      </c>
      <c r="F42" s="377"/>
      <c r="G42" s="604">
        <v>172860</v>
      </c>
      <c r="H42" s="377"/>
      <c r="I42" s="155">
        <v>248579547.97</v>
      </c>
    </row>
    <row r="43" spans="1:9" x14ac:dyDescent="0.25">
      <c r="A43" s="64" t="s">
        <v>763</v>
      </c>
      <c r="B43" s="602">
        <v>1351</v>
      </c>
      <c r="C43" s="381"/>
      <c r="D43" s="377"/>
      <c r="E43" s="603">
        <v>275567.62</v>
      </c>
      <c r="F43" s="377"/>
      <c r="G43" s="602">
        <v>171689</v>
      </c>
      <c r="H43" s="377"/>
      <c r="I43" s="51">
        <v>247742242.18000001</v>
      </c>
    </row>
    <row r="44" spans="1:9" x14ac:dyDescent="0.25">
      <c r="A44" s="66" t="s">
        <v>764</v>
      </c>
      <c r="B44" s="604">
        <v>1165</v>
      </c>
      <c r="C44" s="381"/>
      <c r="D44" s="377"/>
      <c r="E44" s="605">
        <v>45472.65</v>
      </c>
      <c r="F44" s="377"/>
      <c r="G44" s="604">
        <v>170338</v>
      </c>
      <c r="H44" s="377"/>
      <c r="I44" s="155">
        <v>247466674.56</v>
      </c>
    </row>
    <row r="45" spans="1:9" x14ac:dyDescent="0.25">
      <c r="A45" s="64" t="s">
        <v>765</v>
      </c>
      <c r="B45" s="602">
        <v>1373</v>
      </c>
      <c r="C45" s="381"/>
      <c r="D45" s="377"/>
      <c r="E45" s="603">
        <v>1229306.29</v>
      </c>
      <c r="F45" s="377"/>
      <c r="G45" s="602">
        <v>169173</v>
      </c>
      <c r="H45" s="377"/>
      <c r="I45" s="51">
        <v>247421201.91</v>
      </c>
    </row>
    <row r="46" spans="1:9" x14ac:dyDescent="0.25">
      <c r="A46" s="66" t="s">
        <v>766</v>
      </c>
      <c r="B46" s="604">
        <v>1092</v>
      </c>
      <c r="C46" s="381"/>
      <c r="D46" s="377"/>
      <c r="E46" s="605">
        <v>747555.23</v>
      </c>
      <c r="F46" s="377"/>
      <c r="G46" s="604">
        <v>167800</v>
      </c>
      <c r="H46" s="377"/>
      <c r="I46" s="155">
        <v>246191895.62</v>
      </c>
    </row>
    <row r="47" spans="1:9" x14ac:dyDescent="0.25">
      <c r="A47" s="64" t="s">
        <v>767</v>
      </c>
      <c r="B47" s="602">
        <v>1305</v>
      </c>
      <c r="C47" s="381"/>
      <c r="D47" s="377"/>
      <c r="E47" s="606">
        <v>-240911.34</v>
      </c>
      <c r="F47" s="377"/>
      <c r="G47" s="602">
        <v>166708</v>
      </c>
      <c r="H47" s="377"/>
      <c r="I47" s="51">
        <v>245444340.38999999</v>
      </c>
    </row>
    <row r="48" spans="1:9" x14ac:dyDescent="0.25">
      <c r="A48" s="66" t="s">
        <v>768</v>
      </c>
      <c r="B48" s="604">
        <v>1514</v>
      </c>
      <c r="C48" s="381"/>
      <c r="D48" s="377"/>
      <c r="E48" s="607">
        <v>-303326.28000000003</v>
      </c>
      <c r="F48" s="377"/>
      <c r="G48" s="604">
        <v>165403</v>
      </c>
      <c r="H48" s="377"/>
      <c r="I48" s="155">
        <v>245685251.72999999</v>
      </c>
    </row>
    <row r="49" spans="1:9" x14ac:dyDescent="0.25">
      <c r="A49" s="64" t="s">
        <v>769</v>
      </c>
      <c r="B49" s="602">
        <v>1481</v>
      </c>
      <c r="C49" s="381"/>
      <c r="D49" s="377"/>
      <c r="E49" s="603">
        <v>463572.78</v>
      </c>
      <c r="F49" s="377"/>
      <c r="G49" s="602">
        <v>163889</v>
      </c>
      <c r="H49" s="377"/>
      <c r="I49" s="51">
        <v>245988578.00999999</v>
      </c>
    </row>
    <row r="50" spans="1:9" x14ac:dyDescent="0.25">
      <c r="A50" s="66" t="s">
        <v>770</v>
      </c>
      <c r="B50" s="604">
        <v>1654</v>
      </c>
      <c r="C50" s="381"/>
      <c r="D50" s="377"/>
      <c r="E50" s="607">
        <v>-491596.09</v>
      </c>
      <c r="F50" s="377"/>
      <c r="G50" s="604">
        <v>162408</v>
      </c>
      <c r="H50" s="377"/>
      <c r="I50" s="155">
        <v>245525005.22999999</v>
      </c>
    </row>
    <row r="51" spans="1:9" x14ac:dyDescent="0.25">
      <c r="A51" s="64" t="s">
        <v>771</v>
      </c>
      <c r="B51" s="602">
        <v>1893</v>
      </c>
      <c r="C51" s="381"/>
      <c r="D51" s="377"/>
      <c r="E51" s="606">
        <v>-847987.94</v>
      </c>
      <c r="F51" s="377"/>
      <c r="G51" s="602">
        <v>160754</v>
      </c>
      <c r="H51" s="377"/>
      <c r="I51" s="51">
        <v>246016601.31999999</v>
      </c>
    </row>
    <row r="52" spans="1:9" x14ac:dyDescent="0.25">
      <c r="A52" s="66" t="s">
        <v>772</v>
      </c>
      <c r="B52" s="604">
        <v>2505</v>
      </c>
      <c r="C52" s="381"/>
      <c r="D52" s="377"/>
      <c r="E52" s="607">
        <v>-1336299.1200000001</v>
      </c>
      <c r="F52" s="377"/>
      <c r="G52" s="604">
        <v>158861</v>
      </c>
      <c r="H52" s="377"/>
      <c r="I52" s="155">
        <v>246864589.25999999</v>
      </c>
    </row>
    <row r="53" spans="1:9" x14ac:dyDescent="0.25">
      <c r="A53" s="64" t="s">
        <v>773</v>
      </c>
      <c r="B53" s="602">
        <v>2507</v>
      </c>
      <c r="C53" s="381"/>
      <c r="D53" s="377"/>
      <c r="E53" s="603">
        <v>71719.47</v>
      </c>
      <c r="F53" s="377"/>
      <c r="G53" s="602">
        <v>156356</v>
      </c>
      <c r="H53" s="377"/>
      <c r="I53" s="51">
        <v>248200888.38</v>
      </c>
    </row>
    <row r="54" spans="1:9" x14ac:dyDescent="0.25">
      <c r="A54" s="66" t="s">
        <v>774</v>
      </c>
      <c r="B54" s="604">
        <v>2801</v>
      </c>
      <c r="C54" s="381"/>
      <c r="D54" s="377"/>
      <c r="E54" s="605">
        <v>1376500.63</v>
      </c>
      <c r="F54" s="377"/>
      <c r="G54" s="604">
        <v>153849</v>
      </c>
      <c r="H54" s="377"/>
      <c r="I54" s="155">
        <v>248129168.91</v>
      </c>
    </row>
    <row r="55" spans="1:9" x14ac:dyDescent="0.25">
      <c r="A55" s="64" t="s">
        <v>775</v>
      </c>
      <c r="B55" s="602">
        <v>3082</v>
      </c>
      <c r="C55" s="381"/>
      <c r="D55" s="377"/>
      <c r="E55" s="603">
        <v>3101008.38</v>
      </c>
      <c r="F55" s="377"/>
      <c r="G55" s="602">
        <v>151048</v>
      </c>
      <c r="H55" s="377"/>
      <c r="I55" s="51">
        <v>246752668.28</v>
      </c>
    </row>
    <row r="56" spans="1:9" x14ac:dyDescent="0.25">
      <c r="A56" s="66" t="s">
        <v>776</v>
      </c>
      <c r="B56" s="604">
        <v>2367</v>
      </c>
      <c r="C56" s="381"/>
      <c r="D56" s="377"/>
      <c r="E56" s="605">
        <v>2580120.4300000002</v>
      </c>
      <c r="F56" s="377"/>
      <c r="G56" s="604">
        <v>147966</v>
      </c>
      <c r="H56" s="377"/>
      <c r="I56" s="155">
        <v>243651659.90000001</v>
      </c>
    </row>
    <row r="57" spans="1:9" x14ac:dyDescent="0.25">
      <c r="A57" s="64" t="s">
        <v>777</v>
      </c>
      <c r="B57" s="602">
        <v>1709</v>
      </c>
      <c r="C57" s="381"/>
      <c r="D57" s="377"/>
      <c r="E57" s="603">
        <v>1161389.8</v>
      </c>
      <c r="F57" s="377"/>
      <c r="G57" s="602">
        <v>145599</v>
      </c>
      <c r="H57" s="377"/>
      <c r="I57" s="51">
        <v>241071539.47</v>
      </c>
    </row>
    <row r="58" spans="1:9" x14ac:dyDescent="0.25">
      <c r="A58" s="66" t="s">
        <v>778</v>
      </c>
      <c r="B58" s="604">
        <v>1390</v>
      </c>
      <c r="C58" s="381"/>
      <c r="D58" s="377"/>
      <c r="E58" s="605">
        <v>95538.23</v>
      </c>
      <c r="F58" s="377"/>
      <c r="G58" s="604">
        <v>143890</v>
      </c>
      <c r="H58" s="377"/>
      <c r="I58" s="155">
        <v>239910149.66999999</v>
      </c>
    </row>
    <row r="59" spans="1:9" x14ac:dyDescent="0.25">
      <c r="A59" s="64" t="s">
        <v>779</v>
      </c>
      <c r="B59" s="602">
        <v>1673</v>
      </c>
      <c r="C59" s="381"/>
      <c r="D59" s="377"/>
      <c r="E59" s="603">
        <v>1035210.19</v>
      </c>
      <c r="F59" s="377"/>
      <c r="G59" s="602">
        <v>142500</v>
      </c>
      <c r="H59" s="377"/>
      <c r="I59" s="51">
        <v>239814611.44</v>
      </c>
    </row>
    <row r="60" spans="1:9" x14ac:dyDescent="0.25">
      <c r="A60" s="66" t="s">
        <v>780</v>
      </c>
      <c r="B60" s="604">
        <v>2458</v>
      </c>
      <c r="C60" s="381"/>
      <c r="D60" s="377"/>
      <c r="E60" s="605">
        <v>2286549.71</v>
      </c>
      <c r="F60" s="377"/>
      <c r="G60" s="604">
        <v>140827</v>
      </c>
      <c r="H60" s="377"/>
      <c r="I60" s="155">
        <v>238779401.25</v>
      </c>
    </row>
    <row r="61" spans="1:9" x14ac:dyDescent="0.25">
      <c r="A61" s="64" t="s">
        <v>781</v>
      </c>
      <c r="B61" s="602">
        <v>3106</v>
      </c>
      <c r="C61" s="381"/>
      <c r="D61" s="377"/>
      <c r="E61" s="603">
        <v>5285687.3600000003</v>
      </c>
      <c r="F61" s="377"/>
      <c r="G61" s="602">
        <v>138369</v>
      </c>
      <c r="H61" s="377"/>
      <c r="I61" s="51">
        <v>236492851.53999999</v>
      </c>
    </row>
    <row r="62" spans="1:9" x14ac:dyDescent="0.25">
      <c r="A62" s="66" t="s">
        <v>782</v>
      </c>
      <c r="B62" s="604">
        <v>3818</v>
      </c>
      <c r="C62" s="381"/>
      <c r="D62" s="377"/>
      <c r="E62" s="605">
        <v>6510198.8700000001</v>
      </c>
      <c r="F62" s="377"/>
      <c r="G62" s="604">
        <v>135263</v>
      </c>
      <c r="H62" s="377"/>
      <c r="I62" s="155">
        <v>231207164.18000001</v>
      </c>
    </row>
    <row r="63" spans="1:9" x14ac:dyDescent="0.25">
      <c r="A63" s="64" t="s">
        <v>783</v>
      </c>
      <c r="B63" s="602">
        <v>2293</v>
      </c>
      <c r="C63" s="381"/>
      <c r="D63" s="377"/>
      <c r="E63" s="603">
        <v>2747205.91</v>
      </c>
      <c r="F63" s="377"/>
      <c r="G63" s="602">
        <v>131445</v>
      </c>
      <c r="H63" s="377"/>
      <c r="I63" s="51">
        <v>224696965.31</v>
      </c>
    </row>
    <row r="64" spans="1:9" x14ac:dyDescent="0.25">
      <c r="A64" s="66" t="s">
        <v>784</v>
      </c>
      <c r="B64" s="604">
        <v>1300</v>
      </c>
      <c r="C64" s="381"/>
      <c r="D64" s="377"/>
      <c r="E64" s="605">
        <v>1509023.21</v>
      </c>
      <c r="F64" s="377"/>
      <c r="G64" s="604">
        <v>129152</v>
      </c>
      <c r="H64" s="377"/>
      <c r="I64" s="155">
        <v>221949759.40000001</v>
      </c>
    </row>
    <row r="65" spans="1:9" x14ac:dyDescent="0.25">
      <c r="A65" s="64" t="s">
        <v>785</v>
      </c>
      <c r="B65" s="602">
        <v>982</v>
      </c>
      <c r="C65" s="381"/>
      <c r="D65" s="377"/>
      <c r="E65" s="603">
        <v>368223.76</v>
      </c>
      <c r="F65" s="377"/>
      <c r="G65" s="602">
        <v>127852</v>
      </c>
      <c r="H65" s="377"/>
      <c r="I65" s="51">
        <v>220440736.19</v>
      </c>
    </row>
    <row r="66" spans="1:9" x14ac:dyDescent="0.25">
      <c r="A66" s="66" t="s">
        <v>786</v>
      </c>
      <c r="B66" s="604">
        <v>896</v>
      </c>
      <c r="C66" s="381"/>
      <c r="D66" s="377"/>
      <c r="E66" s="605">
        <v>598443.63</v>
      </c>
      <c r="F66" s="377"/>
      <c r="G66" s="604">
        <v>126870</v>
      </c>
      <c r="H66" s="377"/>
      <c r="I66" s="155">
        <v>220072512.43000001</v>
      </c>
    </row>
    <row r="67" spans="1:9" x14ac:dyDescent="0.25">
      <c r="A67" s="64" t="s">
        <v>787</v>
      </c>
      <c r="B67" s="602">
        <v>2187</v>
      </c>
      <c r="C67" s="381"/>
      <c r="D67" s="377"/>
      <c r="E67" s="603">
        <v>4385823.1239999998</v>
      </c>
      <c r="F67" s="377"/>
      <c r="G67" s="602">
        <v>125974</v>
      </c>
      <c r="H67" s="377"/>
      <c r="I67" s="51">
        <v>219474068.80000001</v>
      </c>
    </row>
    <row r="68" spans="1:9" x14ac:dyDescent="0.25">
      <c r="A68" s="66" t="s">
        <v>788</v>
      </c>
      <c r="B68" s="604">
        <v>3251</v>
      </c>
      <c r="C68" s="381"/>
      <c r="D68" s="377"/>
      <c r="E68" s="605">
        <v>7198911.4620000003</v>
      </c>
      <c r="F68" s="377"/>
      <c r="G68" s="604">
        <v>123787</v>
      </c>
      <c r="H68" s="377"/>
      <c r="I68" s="155">
        <v>215088245.66999999</v>
      </c>
    </row>
    <row r="69" spans="1:9" x14ac:dyDescent="0.25">
      <c r="A69" s="64" t="s">
        <v>789</v>
      </c>
      <c r="B69" s="602">
        <v>2756</v>
      </c>
      <c r="C69" s="381"/>
      <c r="D69" s="377"/>
      <c r="E69" s="603">
        <v>5447534.449</v>
      </c>
      <c r="F69" s="377"/>
      <c r="G69" s="602">
        <v>120536</v>
      </c>
      <c r="H69" s="377"/>
      <c r="I69" s="51">
        <v>207889334.21000001</v>
      </c>
    </row>
    <row r="70" spans="1:9" x14ac:dyDescent="0.25">
      <c r="A70" s="66" t="s">
        <v>790</v>
      </c>
      <c r="B70" s="604">
        <v>1764</v>
      </c>
      <c r="C70" s="381"/>
      <c r="D70" s="377"/>
      <c r="E70" s="605">
        <v>3005471.5970000001</v>
      </c>
      <c r="F70" s="377"/>
      <c r="G70" s="604">
        <v>117780</v>
      </c>
      <c r="H70" s="377"/>
      <c r="I70" s="155">
        <v>202441799.75999999</v>
      </c>
    </row>
    <row r="71" spans="1:9" x14ac:dyDescent="0.25">
      <c r="A71" s="64" t="s">
        <v>791</v>
      </c>
      <c r="B71" s="602">
        <v>3112</v>
      </c>
      <c r="C71" s="381"/>
      <c r="D71" s="377"/>
      <c r="E71" s="603">
        <v>6645565.1359999999</v>
      </c>
      <c r="F71" s="377"/>
      <c r="G71" s="602">
        <v>116016</v>
      </c>
      <c r="H71" s="377"/>
      <c r="I71" s="51">
        <v>199436328.16999999</v>
      </c>
    </row>
    <row r="72" spans="1:9" x14ac:dyDescent="0.25">
      <c r="A72" s="66" t="s">
        <v>792</v>
      </c>
      <c r="B72" s="604">
        <v>2492</v>
      </c>
      <c r="C72" s="381"/>
      <c r="D72" s="377"/>
      <c r="E72" s="605">
        <v>4922848.6100000003</v>
      </c>
      <c r="F72" s="377"/>
      <c r="G72" s="604">
        <v>112904</v>
      </c>
      <c r="H72" s="377"/>
      <c r="I72" s="155">
        <v>192790763.03</v>
      </c>
    </row>
    <row r="73" spans="1:9" x14ac:dyDescent="0.25">
      <c r="A73" s="64" t="s">
        <v>793</v>
      </c>
      <c r="B73" s="602">
        <v>2779</v>
      </c>
      <c r="C73" s="381"/>
      <c r="D73" s="377"/>
      <c r="E73" s="603">
        <v>7224989.9699999997</v>
      </c>
      <c r="F73" s="377"/>
      <c r="G73" s="602">
        <v>110412</v>
      </c>
      <c r="H73" s="377"/>
      <c r="I73" s="51">
        <v>187867914.41999999</v>
      </c>
    </row>
    <row r="74" spans="1:9" x14ac:dyDescent="0.25">
      <c r="A74" s="66" t="s">
        <v>794</v>
      </c>
      <c r="B74" s="604">
        <v>2674</v>
      </c>
      <c r="C74" s="381"/>
      <c r="D74" s="377"/>
      <c r="E74" s="605">
        <v>6408715.8200000003</v>
      </c>
      <c r="F74" s="377"/>
      <c r="G74" s="604">
        <v>107633</v>
      </c>
      <c r="H74" s="377"/>
      <c r="I74" s="155">
        <v>180642924.44999999</v>
      </c>
    </row>
    <row r="75" spans="1:9" x14ac:dyDescent="0.25">
      <c r="A75" s="64" t="s">
        <v>795</v>
      </c>
      <c r="B75" s="602">
        <v>2479</v>
      </c>
      <c r="C75" s="381"/>
      <c r="D75" s="377"/>
      <c r="E75" s="603">
        <v>6750696.1500000004</v>
      </c>
      <c r="F75" s="377"/>
      <c r="G75" s="602">
        <v>104959</v>
      </c>
      <c r="H75" s="377"/>
      <c r="I75" s="51">
        <v>174234208.63</v>
      </c>
    </row>
    <row r="76" spans="1:9" x14ac:dyDescent="0.25">
      <c r="A76" s="66" t="s">
        <v>796</v>
      </c>
      <c r="B76" s="604">
        <v>2249</v>
      </c>
      <c r="C76" s="381"/>
      <c r="D76" s="377"/>
      <c r="E76" s="605">
        <v>6277235.5499999998</v>
      </c>
      <c r="F76" s="377"/>
      <c r="G76" s="604">
        <v>102480</v>
      </c>
      <c r="H76" s="377"/>
      <c r="I76" s="155">
        <v>167483512.47999999</v>
      </c>
    </row>
    <row r="77" spans="1:9" x14ac:dyDescent="0.25">
      <c r="A77" s="64" t="s">
        <v>797</v>
      </c>
      <c r="B77" s="602">
        <v>2298</v>
      </c>
      <c r="C77" s="381"/>
      <c r="D77" s="377"/>
      <c r="E77" s="603">
        <v>5664014.8499999996</v>
      </c>
      <c r="F77" s="377"/>
      <c r="G77" s="602">
        <v>100231</v>
      </c>
      <c r="H77" s="377"/>
      <c r="I77" s="51">
        <v>161206276.93000001</v>
      </c>
    </row>
    <row r="78" spans="1:9" x14ac:dyDescent="0.25">
      <c r="A78" s="66" t="s">
        <v>798</v>
      </c>
      <c r="B78" s="604">
        <v>1933</v>
      </c>
      <c r="C78" s="381"/>
      <c r="D78" s="377"/>
      <c r="E78" s="605">
        <v>4134789.57</v>
      </c>
      <c r="F78" s="377"/>
      <c r="G78" s="604">
        <v>97933</v>
      </c>
      <c r="H78" s="377"/>
      <c r="I78" s="155">
        <v>155542262.08000001</v>
      </c>
    </row>
    <row r="79" spans="1:9" x14ac:dyDescent="0.25">
      <c r="A79" s="64" t="s">
        <v>799</v>
      </c>
      <c r="B79" s="602">
        <v>2521</v>
      </c>
      <c r="C79" s="381"/>
      <c r="D79" s="377"/>
      <c r="E79" s="603">
        <v>5224042.3499999996</v>
      </c>
      <c r="F79" s="377"/>
      <c r="G79" s="602">
        <v>96000</v>
      </c>
      <c r="H79" s="377"/>
      <c r="I79" s="51">
        <v>151407472.50999999</v>
      </c>
    </row>
    <row r="80" spans="1:9" x14ac:dyDescent="0.25">
      <c r="A80" s="66" t="s">
        <v>800</v>
      </c>
      <c r="B80" s="604">
        <v>2361</v>
      </c>
      <c r="C80" s="381"/>
      <c r="D80" s="377"/>
      <c r="E80" s="605">
        <v>4864056.7</v>
      </c>
      <c r="F80" s="377"/>
      <c r="G80" s="604">
        <v>93479</v>
      </c>
      <c r="H80" s="377"/>
      <c r="I80" s="155">
        <v>146183430.16</v>
      </c>
    </row>
    <row r="81" spans="1:9" x14ac:dyDescent="0.25">
      <c r="A81" s="64" t="s">
        <v>801</v>
      </c>
      <c r="B81" s="602">
        <v>2344</v>
      </c>
      <c r="C81" s="381"/>
      <c r="D81" s="377"/>
      <c r="E81" s="603">
        <v>3892499.57</v>
      </c>
      <c r="F81" s="377"/>
      <c r="G81" s="602">
        <v>91118</v>
      </c>
      <c r="H81" s="377"/>
      <c r="I81" s="51">
        <v>141319373.46000001</v>
      </c>
    </row>
    <row r="82" spans="1:9" x14ac:dyDescent="0.25">
      <c r="A82" s="66" t="s">
        <v>802</v>
      </c>
      <c r="B82" s="604">
        <v>1963</v>
      </c>
      <c r="C82" s="381"/>
      <c r="D82" s="377"/>
      <c r="E82" s="605">
        <v>3320366.33</v>
      </c>
      <c r="F82" s="377"/>
      <c r="G82" s="604">
        <v>88774</v>
      </c>
      <c r="H82" s="377"/>
      <c r="I82" s="155">
        <v>137426873.88999999</v>
      </c>
    </row>
    <row r="83" spans="1:9" x14ac:dyDescent="0.25">
      <c r="A83" s="64" t="s">
        <v>803</v>
      </c>
      <c r="B83" s="602">
        <v>2050</v>
      </c>
      <c r="C83" s="381"/>
      <c r="D83" s="377"/>
      <c r="E83" s="603">
        <v>3019612.66</v>
      </c>
      <c r="F83" s="377"/>
      <c r="G83" s="602">
        <v>86811</v>
      </c>
      <c r="H83" s="377"/>
      <c r="I83" s="51">
        <v>134106507.56</v>
      </c>
    </row>
    <row r="84" spans="1:9" x14ac:dyDescent="0.25">
      <c r="A84" s="66" t="s">
        <v>804</v>
      </c>
      <c r="B84" s="604">
        <v>2516</v>
      </c>
      <c r="C84" s="381"/>
      <c r="D84" s="377"/>
      <c r="E84" s="605">
        <v>4346785.38</v>
      </c>
      <c r="F84" s="377"/>
      <c r="G84" s="604">
        <v>84761</v>
      </c>
      <c r="H84" s="377"/>
      <c r="I84" s="155">
        <v>131086894.90000001</v>
      </c>
    </row>
    <row r="85" spans="1:9" x14ac:dyDescent="0.25">
      <c r="A85" s="64" t="s">
        <v>805</v>
      </c>
      <c r="B85" s="602">
        <v>2242</v>
      </c>
      <c r="C85" s="381"/>
      <c r="D85" s="377"/>
      <c r="E85" s="603">
        <v>3667079.4</v>
      </c>
      <c r="F85" s="377"/>
      <c r="G85" s="602">
        <v>82245</v>
      </c>
      <c r="H85" s="377"/>
      <c r="I85" s="51">
        <v>126740109.52</v>
      </c>
    </row>
    <row r="86" spans="1:9" x14ac:dyDescent="0.25">
      <c r="A86" s="66" t="s">
        <v>806</v>
      </c>
      <c r="B86" s="604">
        <v>2724</v>
      </c>
      <c r="C86" s="381"/>
      <c r="D86" s="377"/>
      <c r="E86" s="605">
        <v>4744444.01</v>
      </c>
      <c r="F86" s="377"/>
      <c r="G86" s="604">
        <v>80003</v>
      </c>
      <c r="H86" s="377"/>
      <c r="I86" s="155">
        <v>123073030.12</v>
      </c>
    </row>
    <row r="87" spans="1:9" x14ac:dyDescent="0.25">
      <c r="A87" s="64" t="s">
        <v>807</v>
      </c>
      <c r="B87" s="602">
        <v>2580</v>
      </c>
      <c r="C87" s="381"/>
      <c r="D87" s="377"/>
      <c r="E87" s="603">
        <v>4967815.24</v>
      </c>
      <c r="F87" s="377"/>
      <c r="G87" s="602">
        <v>77279</v>
      </c>
      <c r="H87" s="377"/>
      <c r="I87" s="51">
        <v>118328586.11</v>
      </c>
    </row>
    <row r="88" spans="1:9" x14ac:dyDescent="0.25">
      <c r="A88" s="66" t="s">
        <v>808</v>
      </c>
      <c r="B88" s="604">
        <v>2543</v>
      </c>
      <c r="C88" s="381"/>
      <c r="D88" s="377"/>
      <c r="E88" s="605">
        <v>116732.05</v>
      </c>
      <c r="F88" s="377"/>
      <c r="G88" s="604">
        <v>74699</v>
      </c>
      <c r="H88" s="377"/>
      <c r="I88" s="155">
        <v>113360770.87</v>
      </c>
    </row>
    <row r="89" spans="1:9" x14ac:dyDescent="0.25">
      <c r="A89" s="64" t="s">
        <v>809</v>
      </c>
      <c r="B89" s="602">
        <v>2497</v>
      </c>
      <c r="C89" s="381"/>
      <c r="D89" s="377"/>
      <c r="E89" s="603">
        <v>4910256.5</v>
      </c>
      <c r="F89" s="377"/>
      <c r="G89" s="602">
        <v>72156</v>
      </c>
      <c r="H89" s="377"/>
      <c r="I89" s="51">
        <v>113244038.81999999</v>
      </c>
    </row>
    <row r="90" spans="1:9" x14ac:dyDescent="0.25">
      <c r="A90" s="66" t="s">
        <v>810</v>
      </c>
      <c r="B90" s="604">
        <v>2638</v>
      </c>
      <c r="C90" s="381"/>
      <c r="D90" s="377"/>
      <c r="E90" s="605">
        <v>5252995.7300000004</v>
      </c>
      <c r="F90" s="377"/>
      <c r="G90" s="604">
        <v>69659</v>
      </c>
      <c r="H90" s="377"/>
      <c r="I90" s="155">
        <v>108333782.31999999</v>
      </c>
    </row>
    <row r="91" spans="1:9" x14ac:dyDescent="0.25">
      <c r="A91" s="64" t="s">
        <v>811</v>
      </c>
      <c r="B91" s="602">
        <v>2162</v>
      </c>
      <c r="C91" s="381"/>
      <c r="D91" s="377"/>
      <c r="E91" s="603">
        <v>4310494.96</v>
      </c>
      <c r="F91" s="377"/>
      <c r="G91" s="602">
        <v>67021</v>
      </c>
      <c r="H91" s="377"/>
      <c r="I91" s="51">
        <v>103080786.59</v>
      </c>
    </row>
    <row r="92" spans="1:9" x14ac:dyDescent="0.25">
      <c r="A92" s="66" t="s">
        <v>812</v>
      </c>
      <c r="B92" s="604">
        <v>2286</v>
      </c>
      <c r="C92" s="381"/>
      <c r="D92" s="377"/>
      <c r="E92" s="605">
        <v>4296794.82</v>
      </c>
      <c r="F92" s="377"/>
      <c r="G92" s="604">
        <v>64859</v>
      </c>
      <c r="H92" s="377"/>
      <c r="I92" s="155">
        <v>98770291.629999995</v>
      </c>
    </row>
    <row r="93" spans="1:9" x14ac:dyDescent="0.25">
      <c r="A93" s="64" t="s">
        <v>813</v>
      </c>
      <c r="B93" s="602">
        <v>2044</v>
      </c>
      <c r="C93" s="381"/>
      <c r="D93" s="377"/>
      <c r="E93" s="603">
        <v>4780718.58</v>
      </c>
      <c r="F93" s="377"/>
      <c r="G93" s="602">
        <v>62573</v>
      </c>
      <c r="H93" s="377"/>
      <c r="I93" s="51">
        <v>94473496.810000002</v>
      </c>
    </row>
    <row r="94" spans="1:9" x14ac:dyDescent="0.25">
      <c r="A94" s="66" t="s">
        <v>814</v>
      </c>
      <c r="B94" s="604">
        <v>1583</v>
      </c>
      <c r="C94" s="381"/>
      <c r="D94" s="377"/>
      <c r="E94" s="605">
        <v>4215286.58</v>
      </c>
      <c r="F94" s="377"/>
      <c r="G94" s="604">
        <v>60529</v>
      </c>
      <c r="H94" s="377"/>
      <c r="I94" s="155">
        <v>89692778.230000004</v>
      </c>
    </row>
    <row r="95" spans="1:9" x14ac:dyDescent="0.25">
      <c r="A95" s="64" t="s">
        <v>815</v>
      </c>
      <c r="B95" s="602">
        <v>2089</v>
      </c>
      <c r="C95" s="381"/>
      <c r="D95" s="377"/>
      <c r="E95" s="603">
        <v>4819317.8</v>
      </c>
      <c r="F95" s="377"/>
      <c r="G95" s="602">
        <v>58946</v>
      </c>
      <c r="H95" s="377"/>
      <c r="I95" s="51">
        <v>85477491.650000006</v>
      </c>
    </row>
    <row r="96" spans="1:9" x14ac:dyDescent="0.25">
      <c r="A96" s="66" t="s">
        <v>816</v>
      </c>
      <c r="B96" s="604">
        <v>1857</v>
      </c>
      <c r="C96" s="381"/>
      <c r="D96" s="377"/>
      <c r="E96" s="605">
        <v>3508314.2</v>
      </c>
      <c r="F96" s="377"/>
      <c r="G96" s="604">
        <v>56857</v>
      </c>
      <c r="H96" s="377"/>
      <c r="I96" s="155">
        <v>80658173.849999994</v>
      </c>
    </row>
    <row r="97" spans="1:9" x14ac:dyDescent="0.25">
      <c r="A97" s="64" t="s">
        <v>817</v>
      </c>
      <c r="B97" s="602">
        <v>2056</v>
      </c>
      <c r="C97" s="381"/>
      <c r="D97" s="377"/>
      <c r="E97" s="603">
        <v>3763840</v>
      </c>
      <c r="F97" s="377"/>
      <c r="G97" s="602">
        <v>55000</v>
      </c>
      <c r="H97" s="377"/>
      <c r="I97" s="51">
        <v>77149859.650000006</v>
      </c>
    </row>
    <row r="98" spans="1:9" x14ac:dyDescent="0.25">
      <c r="A98" s="66" t="s">
        <v>818</v>
      </c>
      <c r="B98" s="604">
        <v>1862</v>
      </c>
      <c r="C98" s="381"/>
      <c r="D98" s="377"/>
      <c r="E98" s="605">
        <v>4050531.71</v>
      </c>
      <c r="F98" s="377"/>
      <c r="G98" s="604">
        <v>52944</v>
      </c>
      <c r="H98" s="377"/>
      <c r="I98" s="155">
        <v>73386019.650000006</v>
      </c>
    </row>
    <row r="99" spans="1:9" x14ac:dyDescent="0.25">
      <c r="A99" s="64" t="s">
        <v>819</v>
      </c>
      <c r="B99" s="602">
        <v>1320</v>
      </c>
      <c r="C99" s="381"/>
      <c r="D99" s="377"/>
      <c r="E99" s="603">
        <v>3441391.78</v>
      </c>
      <c r="F99" s="377"/>
      <c r="G99" s="602">
        <v>51082</v>
      </c>
      <c r="H99" s="377"/>
      <c r="I99" s="51">
        <v>69335487.939999998</v>
      </c>
    </row>
    <row r="100" spans="1:9" x14ac:dyDescent="0.25">
      <c r="A100" s="66" t="s">
        <v>820</v>
      </c>
      <c r="B100" s="604">
        <v>2246</v>
      </c>
      <c r="C100" s="381"/>
      <c r="D100" s="377"/>
      <c r="E100" s="605">
        <v>3946715.27</v>
      </c>
      <c r="F100" s="377"/>
      <c r="G100" s="604">
        <v>49762</v>
      </c>
      <c r="H100" s="377"/>
      <c r="I100" s="155">
        <v>65894096.159999996</v>
      </c>
    </row>
    <row r="101" spans="1:9" x14ac:dyDescent="0.25">
      <c r="A101" s="64" t="s">
        <v>821</v>
      </c>
      <c r="B101" s="602">
        <v>2112</v>
      </c>
      <c r="C101" s="381"/>
      <c r="D101" s="377"/>
      <c r="E101" s="603">
        <v>3665473.81</v>
      </c>
      <c r="F101" s="377"/>
      <c r="G101" s="602">
        <v>47516</v>
      </c>
      <c r="H101" s="377"/>
      <c r="I101" s="51">
        <v>61947380.890000001</v>
      </c>
    </row>
    <row r="102" spans="1:9" x14ac:dyDescent="0.25">
      <c r="A102" s="66" t="s">
        <v>822</v>
      </c>
      <c r="B102" s="604">
        <v>1813</v>
      </c>
      <c r="C102" s="381"/>
      <c r="D102" s="377"/>
      <c r="E102" s="605">
        <v>2479977.9900000002</v>
      </c>
      <c r="F102" s="377"/>
      <c r="G102" s="604">
        <v>45404</v>
      </c>
      <c r="H102" s="377"/>
      <c r="I102" s="155">
        <v>58281907.079999998</v>
      </c>
    </row>
    <row r="103" spans="1:9" x14ac:dyDescent="0.25">
      <c r="A103" s="64" t="s">
        <v>823</v>
      </c>
      <c r="B103" s="602">
        <v>2063</v>
      </c>
      <c r="C103" s="381"/>
      <c r="D103" s="377"/>
      <c r="E103" s="603">
        <v>3958898.55</v>
      </c>
      <c r="F103" s="377"/>
      <c r="G103" s="602">
        <v>43591</v>
      </c>
      <c r="H103" s="377"/>
      <c r="I103" s="51">
        <v>55801929.090000004</v>
      </c>
    </row>
    <row r="104" spans="1:9" x14ac:dyDescent="0.25">
      <c r="A104" s="66" t="s">
        <v>824</v>
      </c>
      <c r="B104" s="604">
        <v>1672</v>
      </c>
      <c r="C104" s="381"/>
      <c r="D104" s="377"/>
      <c r="E104" s="605">
        <v>2905001.87</v>
      </c>
      <c r="F104" s="377"/>
      <c r="G104" s="604">
        <v>41528</v>
      </c>
      <c r="H104" s="377"/>
      <c r="I104" s="155">
        <v>51843030.539999999</v>
      </c>
    </row>
    <row r="105" spans="1:9" x14ac:dyDescent="0.25">
      <c r="A105" s="64" t="s">
        <v>825</v>
      </c>
      <c r="B105" s="602">
        <v>1673</v>
      </c>
      <c r="C105" s="381"/>
      <c r="D105" s="377"/>
      <c r="E105" s="603">
        <v>2787423.83</v>
      </c>
      <c r="F105" s="377"/>
      <c r="G105" s="602">
        <v>39856</v>
      </c>
      <c r="H105" s="377"/>
      <c r="I105" s="51">
        <v>48938028.670000002</v>
      </c>
    </row>
    <row r="106" spans="1:9" x14ac:dyDescent="0.25">
      <c r="A106" s="66" t="s">
        <v>826</v>
      </c>
      <c r="B106" s="604">
        <v>1202</v>
      </c>
      <c r="C106" s="381"/>
      <c r="D106" s="377"/>
      <c r="E106" s="605">
        <v>2058522.06</v>
      </c>
      <c r="F106" s="377"/>
      <c r="G106" s="604">
        <v>38183</v>
      </c>
      <c r="H106" s="377"/>
      <c r="I106" s="155">
        <v>46150604.840000004</v>
      </c>
    </row>
    <row r="107" spans="1:9" x14ac:dyDescent="0.25">
      <c r="A107" s="64" t="s">
        <v>827</v>
      </c>
      <c r="B107" s="602">
        <v>1459</v>
      </c>
      <c r="C107" s="381"/>
      <c r="D107" s="377"/>
      <c r="E107" s="603">
        <v>2844676.07</v>
      </c>
      <c r="F107" s="377"/>
      <c r="G107" s="602">
        <v>36981</v>
      </c>
      <c r="H107" s="377"/>
      <c r="I107" s="51">
        <v>44092082.780000001</v>
      </c>
    </row>
    <row r="108" spans="1:9" x14ac:dyDescent="0.25">
      <c r="A108" s="66" t="s">
        <v>828</v>
      </c>
      <c r="B108" s="604">
        <v>1517</v>
      </c>
      <c r="C108" s="381"/>
      <c r="D108" s="377"/>
      <c r="E108" s="605">
        <v>1715018.36</v>
      </c>
      <c r="F108" s="377"/>
      <c r="G108" s="604">
        <v>35522</v>
      </c>
      <c r="H108" s="377"/>
      <c r="I108" s="155">
        <v>41247406.710000001</v>
      </c>
    </row>
    <row r="109" spans="1:9" x14ac:dyDescent="0.25">
      <c r="A109" s="64" t="s">
        <v>829</v>
      </c>
      <c r="B109" s="602">
        <v>1468</v>
      </c>
      <c r="C109" s="381"/>
      <c r="D109" s="377"/>
      <c r="E109" s="603">
        <v>2322249.21</v>
      </c>
      <c r="F109" s="377"/>
      <c r="G109" s="602">
        <v>34005</v>
      </c>
      <c r="H109" s="377"/>
      <c r="I109" s="51">
        <v>39532388.350000001</v>
      </c>
    </row>
    <row r="110" spans="1:9" x14ac:dyDescent="0.25">
      <c r="A110" s="66" t="s">
        <v>830</v>
      </c>
      <c r="B110" s="604">
        <v>1466</v>
      </c>
      <c r="C110" s="381"/>
      <c r="D110" s="377"/>
      <c r="E110" s="605">
        <v>2259325.52</v>
      </c>
      <c r="F110" s="377"/>
      <c r="G110" s="604">
        <v>32537</v>
      </c>
      <c r="H110" s="377"/>
      <c r="I110" s="155">
        <v>37210139.140000001</v>
      </c>
    </row>
    <row r="111" spans="1:9" x14ac:dyDescent="0.25">
      <c r="A111" s="64" t="s">
        <v>831</v>
      </c>
      <c r="B111" s="602">
        <v>1143</v>
      </c>
      <c r="C111" s="381"/>
      <c r="D111" s="377"/>
      <c r="E111" s="603">
        <v>2105334.15</v>
      </c>
      <c r="F111" s="377"/>
      <c r="G111" s="602">
        <v>31071</v>
      </c>
      <c r="H111" s="377"/>
      <c r="I111" s="51">
        <v>34950813.619999997</v>
      </c>
    </row>
    <row r="112" spans="1:9" x14ac:dyDescent="0.25">
      <c r="A112" s="66" t="s">
        <v>832</v>
      </c>
      <c r="B112" s="604">
        <v>1516</v>
      </c>
      <c r="C112" s="381"/>
      <c r="D112" s="377"/>
      <c r="E112" s="605">
        <v>2415826.73</v>
      </c>
      <c r="F112" s="377"/>
      <c r="G112" s="604">
        <v>29928</v>
      </c>
      <c r="H112" s="377"/>
      <c r="I112" s="155">
        <v>32845479.469999999</v>
      </c>
    </row>
    <row r="113" spans="1:9" x14ac:dyDescent="0.25">
      <c r="A113" s="64" t="s">
        <v>833</v>
      </c>
      <c r="B113" s="602">
        <v>1297</v>
      </c>
      <c r="C113" s="381"/>
      <c r="D113" s="377"/>
      <c r="E113" s="603">
        <v>1678238.99</v>
      </c>
      <c r="F113" s="377"/>
      <c r="G113" s="602">
        <v>28412</v>
      </c>
      <c r="H113" s="377"/>
      <c r="I113" s="51">
        <v>30429652.739999998</v>
      </c>
    </row>
    <row r="114" spans="1:9" x14ac:dyDescent="0.25">
      <c r="A114" s="66" t="s">
        <v>834</v>
      </c>
      <c r="B114" s="604">
        <v>1293</v>
      </c>
      <c r="C114" s="381"/>
      <c r="D114" s="377"/>
      <c r="E114" s="605">
        <v>1684163.49</v>
      </c>
      <c r="F114" s="377"/>
      <c r="G114" s="604">
        <v>27115</v>
      </c>
      <c r="H114" s="377"/>
      <c r="I114" s="155">
        <v>28751413.75</v>
      </c>
    </row>
    <row r="115" spans="1:9" x14ac:dyDescent="0.25">
      <c r="A115" s="64" t="s">
        <v>835</v>
      </c>
      <c r="B115" s="602">
        <v>1202</v>
      </c>
      <c r="C115" s="381"/>
      <c r="D115" s="377"/>
      <c r="E115" s="603">
        <v>1544949.21</v>
      </c>
      <c r="F115" s="377"/>
      <c r="G115" s="602">
        <v>25822</v>
      </c>
      <c r="H115" s="377"/>
      <c r="I115" s="51">
        <v>27067250.260000002</v>
      </c>
    </row>
    <row r="116" spans="1:9" x14ac:dyDescent="0.25">
      <c r="A116" s="66" t="s">
        <v>836</v>
      </c>
      <c r="B116" s="604">
        <v>1075</v>
      </c>
      <c r="C116" s="381"/>
      <c r="D116" s="377"/>
      <c r="E116" s="605">
        <v>1317354.71</v>
      </c>
      <c r="F116" s="377"/>
      <c r="G116" s="604">
        <v>24620</v>
      </c>
      <c r="H116" s="377"/>
      <c r="I116" s="155">
        <v>25522301.050000001</v>
      </c>
    </row>
    <row r="117" spans="1:9" x14ac:dyDescent="0.25">
      <c r="A117" s="64" t="s">
        <v>837</v>
      </c>
      <c r="B117" s="602">
        <v>974</v>
      </c>
      <c r="C117" s="381"/>
      <c r="D117" s="377"/>
      <c r="E117" s="603">
        <v>1285246.57</v>
      </c>
      <c r="F117" s="377"/>
      <c r="G117" s="602">
        <v>23545</v>
      </c>
      <c r="H117" s="377"/>
      <c r="I117" s="51">
        <v>24204946.34</v>
      </c>
    </row>
    <row r="118" spans="1:9" x14ac:dyDescent="0.25">
      <c r="A118" s="66" t="s">
        <v>838</v>
      </c>
      <c r="B118" s="604">
        <v>999</v>
      </c>
      <c r="C118" s="381"/>
      <c r="D118" s="377"/>
      <c r="E118" s="605">
        <v>1340591.5</v>
      </c>
      <c r="F118" s="377"/>
      <c r="G118" s="604">
        <v>22571</v>
      </c>
      <c r="H118" s="377"/>
      <c r="I118" s="155">
        <v>22919699.77</v>
      </c>
    </row>
    <row r="119" spans="1:9" x14ac:dyDescent="0.25">
      <c r="A119" s="64" t="s">
        <v>839</v>
      </c>
      <c r="B119" s="602">
        <v>988</v>
      </c>
      <c r="C119" s="381"/>
      <c r="D119" s="377"/>
      <c r="E119" s="603">
        <v>1304595.83</v>
      </c>
      <c r="F119" s="377"/>
      <c r="G119" s="602">
        <v>21572</v>
      </c>
      <c r="H119" s="377"/>
      <c r="I119" s="51">
        <v>21579108.27</v>
      </c>
    </row>
    <row r="120" spans="1:9" x14ac:dyDescent="0.25">
      <c r="A120" s="66" t="s">
        <v>840</v>
      </c>
      <c r="B120" s="604">
        <v>901</v>
      </c>
      <c r="C120" s="381"/>
      <c r="D120" s="377"/>
      <c r="E120" s="605">
        <v>768838</v>
      </c>
      <c r="F120" s="377"/>
      <c r="G120" s="604">
        <v>20584</v>
      </c>
      <c r="H120" s="377"/>
      <c r="I120" s="155">
        <v>20274512.440000001</v>
      </c>
    </row>
    <row r="121" spans="1:9" x14ac:dyDescent="0.25">
      <c r="A121" s="64" t="s">
        <v>841</v>
      </c>
      <c r="B121" s="602">
        <v>884</v>
      </c>
      <c r="C121" s="381"/>
      <c r="D121" s="377"/>
      <c r="E121" s="603">
        <v>1121941.8899999999</v>
      </c>
      <c r="F121" s="377"/>
      <c r="G121" s="602">
        <v>19683</v>
      </c>
      <c r="H121" s="377"/>
      <c r="I121" s="51">
        <v>19505674.440000001</v>
      </c>
    </row>
    <row r="122" spans="1:9" x14ac:dyDescent="0.25">
      <c r="A122" s="66" t="s">
        <v>842</v>
      </c>
      <c r="B122" s="604">
        <v>850</v>
      </c>
      <c r="C122" s="381"/>
      <c r="D122" s="377"/>
      <c r="E122" s="605">
        <v>645479.67000000004</v>
      </c>
      <c r="F122" s="377"/>
      <c r="G122" s="604">
        <v>18799</v>
      </c>
      <c r="H122" s="377"/>
      <c r="I122" s="155">
        <v>18383732.550000001</v>
      </c>
    </row>
    <row r="123" spans="1:9" x14ac:dyDescent="0.25">
      <c r="A123" s="64" t="s">
        <v>843</v>
      </c>
      <c r="B123" s="602">
        <v>878</v>
      </c>
      <c r="C123" s="381"/>
      <c r="D123" s="377"/>
      <c r="E123" s="603">
        <v>1051142.06</v>
      </c>
      <c r="F123" s="377"/>
      <c r="G123" s="602">
        <v>17949</v>
      </c>
      <c r="H123" s="377"/>
      <c r="I123" s="51">
        <v>17738252.879999999</v>
      </c>
    </row>
    <row r="124" spans="1:9" x14ac:dyDescent="0.25">
      <c r="A124" s="66" t="s">
        <v>844</v>
      </c>
      <c r="B124" s="604">
        <v>942</v>
      </c>
      <c r="C124" s="381"/>
      <c r="D124" s="377"/>
      <c r="E124" s="605">
        <v>1286634.1000000001</v>
      </c>
      <c r="F124" s="377"/>
      <c r="G124" s="604">
        <v>17071</v>
      </c>
      <c r="H124" s="377"/>
      <c r="I124" s="155">
        <v>16687110.82</v>
      </c>
    </row>
    <row r="125" spans="1:9" x14ac:dyDescent="0.25">
      <c r="A125" s="64" t="s">
        <v>845</v>
      </c>
      <c r="B125" s="602">
        <v>945</v>
      </c>
      <c r="C125" s="381"/>
      <c r="D125" s="377"/>
      <c r="E125" s="603">
        <v>970635.89</v>
      </c>
      <c r="F125" s="377"/>
      <c r="G125" s="602">
        <v>16129</v>
      </c>
      <c r="H125" s="377"/>
      <c r="I125" s="51">
        <v>15400476.720000001</v>
      </c>
    </row>
    <row r="126" spans="1:9" x14ac:dyDescent="0.25">
      <c r="A126" s="66" t="s">
        <v>846</v>
      </c>
      <c r="B126" s="604">
        <v>766</v>
      </c>
      <c r="C126" s="381"/>
      <c r="D126" s="377"/>
      <c r="E126" s="605">
        <v>825535.43</v>
      </c>
      <c r="F126" s="377"/>
      <c r="G126" s="604">
        <v>15184</v>
      </c>
      <c r="H126" s="377"/>
      <c r="I126" s="155">
        <v>14429840.83</v>
      </c>
    </row>
    <row r="127" spans="1:9" x14ac:dyDescent="0.25">
      <c r="A127" s="64" t="s">
        <v>847</v>
      </c>
      <c r="B127" s="602">
        <v>900</v>
      </c>
      <c r="C127" s="381"/>
      <c r="D127" s="377"/>
      <c r="E127" s="603">
        <v>920774.96</v>
      </c>
      <c r="F127" s="377"/>
      <c r="G127" s="602">
        <v>14418</v>
      </c>
      <c r="H127" s="377"/>
      <c r="I127" s="51">
        <v>13604305.4</v>
      </c>
    </row>
    <row r="128" spans="1:9" x14ac:dyDescent="0.25">
      <c r="A128" s="66" t="s">
        <v>848</v>
      </c>
      <c r="B128" s="604">
        <v>817</v>
      </c>
      <c r="C128" s="381"/>
      <c r="D128" s="377"/>
      <c r="E128" s="605">
        <v>795980.34</v>
      </c>
      <c r="F128" s="377"/>
      <c r="G128" s="604">
        <v>13518</v>
      </c>
      <c r="H128" s="377"/>
      <c r="I128" s="155">
        <v>12683530.439999999</v>
      </c>
    </row>
    <row r="129" spans="1:9" x14ac:dyDescent="0.25">
      <c r="A129" s="64" t="s">
        <v>849</v>
      </c>
      <c r="B129" s="602">
        <v>730</v>
      </c>
      <c r="C129" s="381"/>
      <c r="D129" s="377"/>
      <c r="E129" s="603">
        <v>575230.05000000005</v>
      </c>
      <c r="F129" s="377"/>
      <c r="G129" s="602">
        <v>12701</v>
      </c>
      <c r="H129" s="377"/>
      <c r="I129" s="51">
        <v>11887550.1</v>
      </c>
    </row>
    <row r="130" spans="1:9" x14ac:dyDescent="0.25">
      <c r="A130" s="66" t="s">
        <v>850</v>
      </c>
      <c r="B130" s="604">
        <v>841</v>
      </c>
      <c r="C130" s="381"/>
      <c r="D130" s="377"/>
      <c r="E130" s="605">
        <v>1488750.55</v>
      </c>
      <c r="F130" s="377"/>
      <c r="G130" s="604">
        <v>11971</v>
      </c>
      <c r="H130" s="377"/>
      <c r="I130" s="155">
        <v>11312320.050000001</v>
      </c>
    </row>
    <row r="131" spans="1:9" x14ac:dyDescent="0.25">
      <c r="A131" s="64" t="s">
        <v>851</v>
      </c>
      <c r="B131" s="602">
        <v>636</v>
      </c>
      <c r="C131" s="381"/>
      <c r="D131" s="377"/>
      <c r="E131" s="603">
        <v>403503.44</v>
      </c>
      <c r="F131" s="377"/>
      <c r="G131" s="602">
        <v>11130</v>
      </c>
      <c r="H131" s="377"/>
      <c r="I131" s="51">
        <v>9823569.5</v>
      </c>
    </row>
    <row r="132" spans="1:9" x14ac:dyDescent="0.25">
      <c r="A132" s="66" t="s">
        <v>852</v>
      </c>
      <c r="B132" s="604">
        <v>786</v>
      </c>
      <c r="C132" s="381"/>
      <c r="D132" s="377"/>
      <c r="E132" s="605">
        <v>681648.31</v>
      </c>
      <c r="F132" s="377"/>
      <c r="G132" s="604">
        <v>10494</v>
      </c>
      <c r="H132" s="377"/>
      <c r="I132" s="155">
        <v>9420066.0600000005</v>
      </c>
    </row>
    <row r="133" spans="1:9" x14ac:dyDescent="0.25">
      <c r="A133" s="64" t="s">
        <v>853</v>
      </c>
      <c r="B133" s="602">
        <v>877</v>
      </c>
      <c r="C133" s="381"/>
      <c r="D133" s="377"/>
      <c r="E133" s="603">
        <v>681415.26</v>
      </c>
      <c r="F133" s="377"/>
      <c r="G133" s="602">
        <v>9708</v>
      </c>
      <c r="H133" s="377"/>
      <c r="I133" s="51">
        <v>8738417.75</v>
      </c>
    </row>
    <row r="134" spans="1:9" x14ac:dyDescent="0.25">
      <c r="A134" s="66" t="s">
        <v>854</v>
      </c>
      <c r="B134" s="604">
        <v>839</v>
      </c>
      <c r="C134" s="381"/>
      <c r="D134" s="377"/>
      <c r="E134" s="605">
        <v>861010.79</v>
      </c>
      <c r="F134" s="377"/>
      <c r="G134" s="604">
        <v>8831</v>
      </c>
      <c r="H134" s="377"/>
      <c r="I134" s="155">
        <v>8057002.4900000002</v>
      </c>
    </row>
    <row r="135" spans="1:9" x14ac:dyDescent="0.25">
      <c r="A135" s="64" t="s">
        <v>855</v>
      </c>
      <c r="B135" s="602">
        <v>784</v>
      </c>
      <c r="C135" s="381"/>
      <c r="D135" s="377"/>
      <c r="E135" s="603">
        <v>843150.95</v>
      </c>
      <c r="F135" s="377"/>
      <c r="G135" s="602">
        <v>7992</v>
      </c>
      <c r="H135" s="377"/>
      <c r="I135" s="51">
        <v>7195991.7000000002</v>
      </c>
    </row>
    <row r="136" spans="1:9" x14ac:dyDescent="0.25">
      <c r="A136" s="66" t="s">
        <v>856</v>
      </c>
      <c r="B136" s="604">
        <v>722</v>
      </c>
      <c r="C136" s="381"/>
      <c r="D136" s="377"/>
      <c r="E136" s="605">
        <v>727034.74</v>
      </c>
      <c r="F136" s="377"/>
      <c r="G136" s="604">
        <v>7208</v>
      </c>
      <c r="H136" s="377"/>
      <c r="I136" s="155">
        <v>6352840.75</v>
      </c>
    </row>
    <row r="137" spans="1:9" x14ac:dyDescent="0.25">
      <c r="A137" s="64" t="s">
        <v>857</v>
      </c>
      <c r="B137" s="602">
        <v>810</v>
      </c>
      <c r="C137" s="381"/>
      <c r="D137" s="377"/>
      <c r="E137" s="603">
        <v>624004.86</v>
      </c>
      <c r="F137" s="377"/>
      <c r="G137" s="602">
        <v>6486</v>
      </c>
      <c r="H137" s="377"/>
      <c r="I137" s="51">
        <v>5625806.0099999998</v>
      </c>
    </row>
    <row r="138" spans="1:9" x14ac:dyDescent="0.25">
      <c r="A138" s="66" t="s">
        <v>858</v>
      </c>
      <c r="B138" s="604">
        <v>847</v>
      </c>
      <c r="C138" s="381"/>
      <c r="D138" s="377"/>
      <c r="E138" s="605">
        <v>993985.69</v>
      </c>
      <c r="F138" s="377"/>
      <c r="G138" s="604">
        <v>5676</v>
      </c>
      <c r="H138" s="377"/>
      <c r="I138" s="155">
        <v>5001801.1500000004</v>
      </c>
    </row>
    <row r="139" spans="1:9" x14ac:dyDescent="0.25">
      <c r="A139" s="64" t="s">
        <v>859</v>
      </c>
      <c r="B139" s="602">
        <v>869</v>
      </c>
      <c r="C139" s="381"/>
      <c r="D139" s="377"/>
      <c r="E139" s="603">
        <v>593704.74</v>
      </c>
      <c r="F139" s="377"/>
      <c r="G139" s="602">
        <v>4829</v>
      </c>
      <c r="H139" s="377"/>
      <c r="I139" s="51">
        <v>4007815.46</v>
      </c>
    </row>
    <row r="140" spans="1:9" x14ac:dyDescent="0.25">
      <c r="A140" s="66" t="s">
        <v>860</v>
      </c>
      <c r="B140" s="604">
        <v>748</v>
      </c>
      <c r="C140" s="381"/>
      <c r="D140" s="377"/>
      <c r="E140" s="605">
        <v>791783.9</v>
      </c>
      <c r="F140" s="377"/>
      <c r="G140" s="604">
        <v>3960</v>
      </c>
      <c r="H140" s="377"/>
      <c r="I140" s="155">
        <v>3414110.72</v>
      </c>
    </row>
    <row r="141" spans="1:9" x14ac:dyDescent="0.25">
      <c r="A141" s="64" t="s">
        <v>861</v>
      </c>
      <c r="B141" s="602">
        <v>898</v>
      </c>
      <c r="C141" s="381"/>
      <c r="D141" s="377"/>
      <c r="E141" s="603">
        <v>410818.18</v>
      </c>
      <c r="F141" s="377"/>
      <c r="G141" s="602">
        <v>3212</v>
      </c>
      <c r="H141" s="377"/>
      <c r="I141" s="51">
        <v>2622326.8199999998</v>
      </c>
    </row>
    <row r="142" spans="1:9" x14ac:dyDescent="0.25">
      <c r="A142" s="66" t="s">
        <v>862</v>
      </c>
      <c r="B142" s="604">
        <v>1187</v>
      </c>
      <c r="C142" s="381"/>
      <c r="D142" s="377"/>
      <c r="E142" s="605">
        <v>1566299.43</v>
      </c>
      <c r="F142" s="377"/>
      <c r="G142" s="604">
        <v>2314</v>
      </c>
      <c r="H142" s="377"/>
      <c r="I142" s="155">
        <v>2211508.64</v>
      </c>
    </row>
    <row r="143" spans="1:9" x14ac:dyDescent="0.25">
      <c r="A143" s="64" t="s">
        <v>863</v>
      </c>
      <c r="B143" s="602">
        <v>1127</v>
      </c>
      <c r="C143" s="381"/>
      <c r="D143" s="377"/>
      <c r="E143" s="603">
        <v>645209.21</v>
      </c>
      <c r="F143" s="377"/>
      <c r="G143" s="602">
        <v>1127</v>
      </c>
      <c r="H143" s="377"/>
      <c r="I143" s="51">
        <v>645209.21</v>
      </c>
    </row>
    <row r="144" spans="1:9" x14ac:dyDescent="0.25">
      <c r="A144" s="66" t="s">
        <v>864</v>
      </c>
      <c r="B144" s="604">
        <v>0</v>
      </c>
      <c r="C144" s="381"/>
      <c r="D144" s="377"/>
      <c r="E144" s="605">
        <v>0</v>
      </c>
      <c r="F144" s="377"/>
      <c r="G144" s="604">
        <v>0</v>
      </c>
      <c r="H144" s="377"/>
      <c r="I144" s="155">
        <v>0</v>
      </c>
    </row>
    <row r="145" spans="1:9" x14ac:dyDescent="0.25">
      <c r="A145" s="156" t="s">
        <v>865</v>
      </c>
      <c r="B145" s="600">
        <f>SUM(B29:D144)</f>
        <v>186073</v>
      </c>
      <c r="C145" s="403"/>
      <c r="D145" s="404"/>
      <c r="E145" s="601">
        <f>SUM(E29:F144)</f>
        <v>253301934.63800019</v>
      </c>
      <c r="F145" s="404"/>
      <c r="G145" s="600">
        <f>B145</f>
        <v>186073</v>
      </c>
      <c r="H145" s="404"/>
      <c r="I145" s="159">
        <f>E145</f>
        <v>253301934.63800019</v>
      </c>
    </row>
  </sheetData>
  <sheetProtection algorithmName="SHA-512" hashValue="z7WBpAD2EBeqp5W3IXMGlokYQrOpAeoc+/i9M3/eLvZkKSD8BanhWtdjQ4pYevk+yMb7q6gXGssWlxyuaHe0zw==" saltValue="6ILa2FscbQZPmctoIlOgXw==" spinCount="100000" sheet="1" objects="1" scenarios="1"/>
  <mergeCells count="409">
    <mergeCell ref="A1:C3"/>
    <mergeCell ref="D1:I1"/>
    <mergeCell ref="D2:I2"/>
    <mergeCell ref="D3:I3"/>
    <mergeCell ref="A4:B4"/>
    <mergeCell ref="C4:E4"/>
    <mergeCell ref="F4:G4"/>
    <mergeCell ref="A7:B7"/>
    <mergeCell ref="C7:E7"/>
    <mergeCell ref="F7:G7"/>
    <mergeCell ref="A8:B8"/>
    <mergeCell ref="C8:E8"/>
    <mergeCell ref="F8:G8"/>
    <mergeCell ref="A5:B5"/>
    <mergeCell ref="C5:E5"/>
    <mergeCell ref="F5:G5"/>
    <mergeCell ref="A6:B6"/>
    <mergeCell ref="C6:E6"/>
    <mergeCell ref="F6:G6"/>
    <mergeCell ref="A11:B11"/>
    <mergeCell ref="C11:E11"/>
    <mergeCell ref="F11:G11"/>
    <mergeCell ref="A12:E12"/>
    <mergeCell ref="F12:G12"/>
    <mergeCell ref="A9:B9"/>
    <mergeCell ref="C9:E9"/>
    <mergeCell ref="F9:G9"/>
    <mergeCell ref="A10:E10"/>
    <mergeCell ref="F10:G10"/>
    <mergeCell ref="A16:E16"/>
    <mergeCell ref="F16:G16"/>
    <mergeCell ref="A17:E17"/>
    <mergeCell ref="F17:G17"/>
    <mergeCell ref="A18:E18"/>
    <mergeCell ref="F18:G18"/>
    <mergeCell ref="A13:E13"/>
    <mergeCell ref="F13:G13"/>
    <mergeCell ref="A14:E14"/>
    <mergeCell ref="F14:G14"/>
    <mergeCell ref="A15:E15"/>
    <mergeCell ref="F15:G15"/>
    <mergeCell ref="A22:E22"/>
    <mergeCell ref="F22:G22"/>
    <mergeCell ref="A23:E23"/>
    <mergeCell ref="F23:G23"/>
    <mergeCell ref="A24:E24"/>
    <mergeCell ref="F24:G24"/>
    <mergeCell ref="A19:E19"/>
    <mergeCell ref="F19:G19"/>
    <mergeCell ref="A20:E20"/>
    <mergeCell ref="F20:G20"/>
    <mergeCell ref="A21:E21"/>
    <mergeCell ref="F21:G21"/>
    <mergeCell ref="B29:D29"/>
    <mergeCell ref="E29:F29"/>
    <mergeCell ref="G29:H29"/>
    <mergeCell ref="B30:D30"/>
    <mergeCell ref="E30:F30"/>
    <mergeCell ref="G30:H30"/>
    <mergeCell ref="B27:F27"/>
    <mergeCell ref="G27:I27"/>
    <mergeCell ref="B28:D28"/>
    <mergeCell ref="E28:F28"/>
    <mergeCell ref="G28:H28"/>
    <mergeCell ref="B33:D33"/>
    <mergeCell ref="E33:F33"/>
    <mergeCell ref="G33:H33"/>
    <mergeCell ref="B34:D34"/>
    <mergeCell ref="E34:F34"/>
    <mergeCell ref="G34:H34"/>
    <mergeCell ref="B31:D31"/>
    <mergeCell ref="E31:F31"/>
    <mergeCell ref="G31:H31"/>
    <mergeCell ref="B32:D32"/>
    <mergeCell ref="E32:F32"/>
    <mergeCell ref="G32:H32"/>
    <mergeCell ref="B37:D37"/>
    <mergeCell ref="E37:F37"/>
    <mergeCell ref="G37:H37"/>
    <mergeCell ref="B38:D38"/>
    <mergeCell ref="E38:F38"/>
    <mergeCell ref="G38:H38"/>
    <mergeCell ref="B35:D35"/>
    <mergeCell ref="E35:F35"/>
    <mergeCell ref="G35:H35"/>
    <mergeCell ref="B36:D36"/>
    <mergeCell ref="E36:F36"/>
    <mergeCell ref="G36:H36"/>
    <mergeCell ref="B41:D41"/>
    <mergeCell ref="E41:F41"/>
    <mergeCell ref="G41:H41"/>
    <mergeCell ref="B42:D42"/>
    <mergeCell ref="E42:F42"/>
    <mergeCell ref="G42:H42"/>
    <mergeCell ref="B39:D39"/>
    <mergeCell ref="E39:F39"/>
    <mergeCell ref="G39:H39"/>
    <mergeCell ref="B40:D40"/>
    <mergeCell ref="E40:F40"/>
    <mergeCell ref="G40:H40"/>
    <mergeCell ref="B45:D45"/>
    <mergeCell ref="E45:F45"/>
    <mergeCell ref="G45:H45"/>
    <mergeCell ref="B46:D46"/>
    <mergeCell ref="E46:F46"/>
    <mergeCell ref="G46:H46"/>
    <mergeCell ref="B43:D43"/>
    <mergeCell ref="E43:F43"/>
    <mergeCell ref="G43:H43"/>
    <mergeCell ref="B44:D44"/>
    <mergeCell ref="E44:F44"/>
    <mergeCell ref="G44:H44"/>
    <mergeCell ref="B49:D49"/>
    <mergeCell ref="E49:F49"/>
    <mergeCell ref="G49:H49"/>
    <mergeCell ref="B50:D50"/>
    <mergeCell ref="E50:F50"/>
    <mergeCell ref="G50:H50"/>
    <mergeCell ref="B47:D47"/>
    <mergeCell ref="E47:F47"/>
    <mergeCell ref="G47:H47"/>
    <mergeCell ref="B48:D48"/>
    <mergeCell ref="E48:F48"/>
    <mergeCell ref="G48:H48"/>
    <mergeCell ref="B53:D53"/>
    <mergeCell ref="E53:F53"/>
    <mergeCell ref="G53:H53"/>
    <mergeCell ref="B54:D54"/>
    <mergeCell ref="E54:F54"/>
    <mergeCell ref="G54:H54"/>
    <mergeCell ref="B51:D51"/>
    <mergeCell ref="E51:F51"/>
    <mergeCell ref="G51:H51"/>
    <mergeCell ref="B52:D52"/>
    <mergeCell ref="E52:F52"/>
    <mergeCell ref="G52:H52"/>
    <mergeCell ref="B57:D57"/>
    <mergeCell ref="E57:F57"/>
    <mergeCell ref="G57:H57"/>
    <mergeCell ref="B58:D58"/>
    <mergeCell ref="E58:F58"/>
    <mergeCell ref="G58:H58"/>
    <mergeCell ref="B55:D55"/>
    <mergeCell ref="E55:F55"/>
    <mergeCell ref="G55:H55"/>
    <mergeCell ref="B56:D56"/>
    <mergeCell ref="E56:F56"/>
    <mergeCell ref="G56:H56"/>
    <mergeCell ref="B61:D61"/>
    <mergeCell ref="E61:F61"/>
    <mergeCell ref="G61:H61"/>
    <mergeCell ref="B62:D62"/>
    <mergeCell ref="E62:F62"/>
    <mergeCell ref="G62:H62"/>
    <mergeCell ref="B59:D59"/>
    <mergeCell ref="E59:F59"/>
    <mergeCell ref="G59:H59"/>
    <mergeCell ref="B60:D60"/>
    <mergeCell ref="E60:F60"/>
    <mergeCell ref="G60:H60"/>
    <mergeCell ref="B65:D65"/>
    <mergeCell ref="E65:F65"/>
    <mergeCell ref="G65:H65"/>
    <mergeCell ref="B66:D66"/>
    <mergeCell ref="E66:F66"/>
    <mergeCell ref="G66:H66"/>
    <mergeCell ref="B63:D63"/>
    <mergeCell ref="E63:F63"/>
    <mergeCell ref="G63:H63"/>
    <mergeCell ref="B64:D64"/>
    <mergeCell ref="E64:F64"/>
    <mergeCell ref="G64:H64"/>
    <mergeCell ref="B69:D69"/>
    <mergeCell ref="E69:F69"/>
    <mergeCell ref="G69:H69"/>
    <mergeCell ref="B70:D70"/>
    <mergeCell ref="E70:F70"/>
    <mergeCell ref="G70:H70"/>
    <mergeCell ref="B67:D67"/>
    <mergeCell ref="E67:F67"/>
    <mergeCell ref="G67:H67"/>
    <mergeCell ref="B68:D68"/>
    <mergeCell ref="E68:F68"/>
    <mergeCell ref="G68:H68"/>
    <mergeCell ref="B73:D73"/>
    <mergeCell ref="E73:F73"/>
    <mergeCell ref="G73:H73"/>
    <mergeCell ref="B74:D74"/>
    <mergeCell ref="E74:F74"/>
    <mergeCell ref="G74:H74"/>
    <mergeCell ref="B71:D71"/>
    <mergeCell ref="E71:F71"/>
    <mergeCell ref="G71:H71"/>
    <mergeCell ref="B72:D72"/>
    <mergeCell ref="E72:F72"/>
    <mergeCell ref="G72:H72"/>
    <mergeCell ref="B77:D77"/>
    <mergeCell ref="E77:F77"/>
    <mergeCell ref="G77:H77"/>
    <mergeCell ref="B78:D78"/>
    <mergeCell ref="E78:F78"/>
    <mergeCell ref="G78:H78"/>
    <mergeCell ref="B75:D75"/>
    <mergeCell ref="E75:F75"/>
    <mergeCell ref="G75:H75"/>
    <mergeCell ref="B76:D76"/>
    <mergeCell ref="E76:F76"/>
    <mergeCell ref="G76:H76"/>
    <mergeCell ref="B81:D81"/>
    <mergeCell ref="E81:F81"/>
    <mergeCell ref="G81:H81"/>
    <mergeCell ref="B82:D82"/>
    <mergeCell ref="E82:F82"/>
    <mergeCell ref="G82:H82"/>
    <mergeCell ref="B79:D79"/>
    <mergeCell ref="E79:F79"/>
    <mergeCell ref="G79:H79"/>
    <mergeCell ref="B80:D80"/>
    <mergeCell ref="E80:F80"/>
    <mergeCell ref="G80:H80"/>
    <mergeCell ref="B85:D85"/>
    <mergeCell ref="E85:F85"/>
    <mergeCell ref="G85:H85"/>
    <mergeCell ref="B86:D86"/>
    <mergeCell ref="E86:F86"/>
    <mergeCell ref="G86:H86"/>
    <mergeCell ref="B83:D83"/>
    <mergeCell ref="E83:F83"/>
    <mergeCell ref="G83:H83"/>
    <mergeCell ref="B84:D84"/>
    <mergeCell ref="E84:F84"/>
    <mergeCell ref="G84:H84"/>
    <mergeCell ref="B89:D89"/>
    <mergeCell ref="E89:F89"/>
    <mergeCell ref="G89:H89"/>
    <mergeCell ref="B90:D90"/>
    <mergeCell ref="E90:F90"/>
    <mergeCell ref="G90:H90"/>
    <mergeCell ref="B87:D87"/>
    <mergeCell ref="E87:F87"/>
    <mergeCell ref="G87:H87"/>
    <mergeCell ref="B88:D88"/>
    <mergeCell ref="E88:F88"/>
    <mergeCell ref="G88:H88"/>
    <mergeCell ref="B93:D93"/>
    <mergeCell ref="E93:F93"/>
    <mergeCell ref="G93:H93"/>
    <mergeCell ref="B94:D94"/>
    <mergeCell ref="E94:F94"/>
    <mergeCell ref="G94:H94"/>
    <mergeCell ref="B91:D91"/>
    <mergeCell ref="E91:F91"/>
    <mergeCell ref="G91:H91"/>
    <mergeCell ref="B92:D92"/>
    <mergeCell ref="E92:F92"/>
    <mergeCell ref="G92:H92"/>
    <mergeCell ref="B97:D97"/>
    <mergeCell ref="E97:F97"/>
    <mergeCell ref="G97:H97"/>
    <mergeCell ref="B98:D98"/>
    <mergeCell ref="E98:F98"/>
    <mergeCell ref="G98:H98"/>
    <mergeCell ref="B95:D95"/>
    <mergeCell ref="E95:F95"/>
    <mergeCell ref="G95:H95"/>
    <mergeCell ref="B96:D96"/>
    <mergeCell ref="E96:F96"/>
    <mergeCell ref="G96:H96"/>
    <mergeCell ref="B101:D101"/>
    <mergeCell ref="E101:F101"/>
    <mergeCell ref="G101:H101"/>
    <mergeCell ref="B102:D102"/>
    <mergeCell ref="E102:F102"/>
    <mergeCell ref="G102:H102"/>
    <mergeCell ref="B99:D99"/>
    <mergeCell ref="E99:F99"/>
    <mergeCell ref="G99:H99"/>
    <mergeCell ref="B100:D100"/>
    <mergeCell ref="E100:F100"/>
    <mergeCell ref="G100:H100"/>
    <mergeCell ref="B105:D105"/>
    <mergeCell ref="E105:F105"/>
    <mergeCell ref="G105:H105"/>
    <mergeCell ref="B106:D106"/>
    <mergeCell ref="E106:F106"/>
    <mergeCell ref="G106:H106"/>
    <mergeCell ref="B103:D103"/>
    <mergeCell ref="E103:F103"/>
    <mergeCell ref="G103:H103"/>
    <mergeCell ref="B104:D104"/>
    <mergeCell ref="E104:F104"/>
    <mergeCell ref="G104:H104"/>
    <mergeCell ref="B109:D109"/>
    <mergeCell ref="E109:F109"/>
    <mergeCell ref="G109:H109"/>
    <mergeCell ref="B110:D110"/>
    <mergeCell ref="E110:F110"/>
    <mergeCell ref="G110:H110"/>
    <mergeCell ref="B107:D107"/>
    <mergeCell ref="E107:F107"/>
    <mergeCell ref="G107:H107"/>
    <mergeCell ref="B108:D108"/>
    <mergeCell ref="E108:F108"/>
    <mergeCell ref="G108:H108"/>
    <mergeCell ref="B113:D113"/>
    <mergeCell ref="E113:F113"/>
    <mergeCell ref="G113:H113"/>
    <mergeCell ref="B114:D114"/>
    <mergeCell ref="E114:F114"/>
    <mergeCell ref="G114:H114"/>
    <mergeCell ref="B111:D111"/>
    <mergeCell ref="E111:F111"/>
    <mergeCell ref="G111:H111"/>
    <mergeCell ref="B112:D112"/>
    <mergeCell ref="E112:F112"/>
    <mergeCell ref="G112:H112"/>
    <mergeCell ref="B117:D117"/>
    <mergeCell ref="E117:F117"/>
    <mergeCell ref="G117:H117"/>
    <mergeCell ref="B118:D118"/>
    <mergeCell ref="E118:F118"/>
    <mergeCell ref="G118:H118"/>
    <mergeCell ref="B115:D115"/>
    <mergeCell ref="E115:F115"/>
    <mergeCell ref="G115:H115"/>
    <mergeCell ref="B116:D116"/>
    <mergeCell ref="E116:F116"/>
    <mergeCell ref="G116:H116"/>
    <mergeCell ref="B121:D121"/>
    <mergeCell ref="E121:F121"/>
    <mergeCell ref="G121:H121"/>
    <mergeCell ref="B122:D122"/>
    <mergeCell ref="E122:F122"/>
    <mergeCell ref="G122:H122"/>
    <mergeCell ref="B119:D119"/>
    <mergeCell ref="E119:F119"/>
    <mergeCell ref="G119:H119"/>
    <mergeCell ref="B120:D120"/>
    <mergeCell ref="E120:F120"/>
    <mergeCell ref="G120:H120"/>
    <mergeCell ref="B125:D125"/>
    <mergeCell ref="E125:F125"/>
    <mergeCell ref="G125:H125"/>
    <mergeCell ref="B126:D126"/>
    <mergeCell ref="E126:F126"/>
    <mergeCell ref="G126:H126"/>
    <mergeCell ref="B123:D123"/>
    <mergeCell ref="E123:F123"/>
    <mergeCell ref="G123:H123"/>
    <mergeCell ref="B124:D124"/>
    <mergeCell ref="E124:F124"/>
    <mergeCell ref="G124:H124"/>
    <mergeCell ref="B129:D129"/>
    <mergeCell ref="E129:F129"/>
    <mergeCell ref="G129:H129"/>
    <mergeCell ref="B130:D130"/>
    <mergeCell ref="E130:F130"/>
    <mergeCell ref="G130:H130"/>
    <mergeCell ref="B127:D127"/>
    <mergeCell ref="E127:F127"/>
    <mergeCell ref="G127:H127"/>
    <mergeCell ref="B128:D128"/>
    <mergeCell ref="E128:F128"/>
    <mergeCell ref="G128:H128"/>
    <mergeCell ref="B133:D133"/>
    <mergeCell ref="E133:F133"/>
    <mergeCell ref="G133:H133"/>
    <mergeCell ref="B134:D134"/>
    <mergeCell ref="E134:F134"/>
    <mergeCell ref="G134:H134"/>
    <mergeCell ref="B131:D131"/>
    <mergeCell ref="E131:F131"/>
    <mergeCell ref="G131:H131"/>
    <mergeCell ref="B132:D132"/>
    <mergeCell ref="E132:F132"/>
    <mergeCell ref="G132:H132"/>
    <mergeCell ref="B137:D137"/>
    <mergeCell ref="E137:F137"/>
    <mergeCell ref="G137:H137"/>
    <mergeCell ref="B138:D138"/>
    <mergeCell ref="E138:F138"/>
    <mergeCell ref="G138:H138"/>
    <mergeCell ref="B135:D135"/>
    <mergeCell ref="E135:F135"/>
    <mergeCell ref="G135:H135"/>
    <mergeCell ref="B136:D136"/>
    <mergeCell ref="E136:F136"/>
    <mergeCell ref="G136:H136"/>
    <mergeCell ref="B141:D141"/>
    <mergeCell ref="E141:F141"/>
    <mergeCell ref="G141:H141"/>
    <mergeCell ref="B142:D142"/>
    <mergeCell ref="E142:F142"/>
    <mergeCell ref="G142:H142"/>
    <mergeCell ref="B139:D139"/>
    <mergeCell ref="E139:F139"/>
    <mergeCell ref="G139:H139"/>
    <mergeCell ref="B140:D140"/>
    <mergeCell ref="E140:F140"/>
    <mergeCell ref="G140:H140"/>
    <mergeCell ref="B145:D145"/>
    <mergeCell ref="E145:F145"/>
    <mergeCell ref="G145:H145"/>
    <mergeCell ref="B143:D143"/>
    <mergeCell ref="E143:F143"/>
    <mergeCell ref="G143:H143"/>
    <mergeCell ref="B144:D144"/>
    <mergeCell ref="E144:F144"/>
    <mergeCell ref="G144:H144"/>
  </mergeCells>
  <pageMargins left="0.25" right="0.25" top="0.25" bottom="0.25" header="0.25" footer="0.25"/>
  <pageSetup scale="35" orientation="portrait" cellComments="atEnd"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F113"/>
  <sheetViews>
    <sheetView showGridLines="0" topLeftCell="A85" workbookViewId="0">
      <selection activeCell="F17" sqref="F17"/>
    </sheetView>
  </sheetViews>
  <sheetFormatPr baseColWidth="10" defaultColWidth="9.140625" defaultRowHeight="15" x14ac:dyDescent="0.25"/>
  <cols>
    <col min="1" max="1" width="25" customWidth="1"/>
    <col min="2" max="2" width="8.5703125" customWidth="1"/>
    <col min="3" max="3" width="13.140625" customWidth="1"/>
    <col min="4" max="4" width="26.7109375" customWidth="1"/>
    <col min="5" max="5" width="16.7109375" customWidth="1"/>
    <col min="6" max="6" width="20.28515625" customWidth="1"/>
  </cols>
  <sheetData>
    <row r="1" spans="1:6" ht="18" customHeight="1" x14ac:dyDescent="0.25">
      <c r="A1" s="336"/>
      <c r="B1" s="336"/>
      <c r="C1" s="342" t="s">
        <v>0</v>
      </c>
      <c r="D1" s="336"/>
      <c r="E1" s="336"/>
      <c r="F1" s="336"/>
    </row>
    <row r="2" spans="1:6" ht="18" customHeight="1" x14ac:dyDescent="0.25">
      <c r="A2" s="336"/>
      <c r="B2" s="336"/>
      <c r="C2" s="342" t="s">
        <v>1</v>
      </c>
      <c r="D2" s="336"/>
      <c r="E2" s="336"/>
      <c r="F2" s="336"/>
    </row>
    <row r="3" spans="1:6" ht="18" customHeight="1" x14ac:dyDescent="0.25">
      <c r="A3" s="336"/>
      <c r="B3" s="336"/>
      <c r="C3" s="342" t="s">
        <v>2</v>
      </c>
      <c r="D3" s="336"/>
      <c r="E3" s="336"/>
      <c r="F3" s="336"/>
    </row>
    <row r="4" spans="1:6" x14ac:dyDescent="0.25">
      <c r="A4" s="149" t="s">
        <v>2</v>
      </c>
      <c r="B4" s="486" t="s">
        <v>2</v>
      </c>
      <c r="C4" s="336"/>
      <c r="D4" s="150" t="s">
        <v>2</v>
      </c>
      <c r="E4" s="150" t="s">
        <v>2</v>
      </c>
      <c r="F4" s="150" t="s">
        <v>2</v>
      </c>
    </row>
    <row r="5" spans="1:6" ht="15.75" x14ac:dyDescent="0.25">
      <c r="A5" s="151" t="s">
        <v>63</v>
      </c>
      <c r="B5" s="485" t="s">
        <v>2</v>
      </c>
      <c r="C5" s="336"/>
      <c r="D5" s="150" t="s">
        <v>2</v>
      </c>
      <c r="E5" s="150" t="s">
        <v>2</v>
      </c>
      <c r="F5" s="150" t="s">
        <v>2</v>
      </c>
    </row>
    <row r="6" spans="1:6" x14ac:dyDescent="0.25">
      <c r="A6" s="149" t="s">
        <v>2</v>
      </c>
      <c r="B6" s="486" t="s">
        <v>2</v>
      </c>
      <c r="C6" s="336"/>
      <c r="D6" s="150" t="s">
        <v>2</v>
      </c>
      <c r="E6" s="150" t="s">
        <v>2</v>
      </c>
      <c r="F6" s="150" t="s">
        <v>2</v>
      </c>
    </row>
    <row r="7" spans="1:6" ht="38.25" x14ac:dyDescent="0.25">
      <c r="A7" s="202" t="s">
        <v>97</v>
      </c>
      <c r="B7" s="625" t="s">
        <v>63</v>
      </c>
      <c r="C7" s="404"/>
      <c r="D7" s="202" t="s">
        <v>866</v>
      </c>
      <c r="E7" s="202" t="s">
        <v>867</v>
      </c>
      <c r="F7" s="202" t="s">
        <v>868</v>
      </c>
    </row>
    <row r="8" spans="1:6" x14ac:dyDescent="0.25">
      <c r="A8" s="203">
        <v>41943</v>
      </c>
      <c r="B8" s="622">
        <v>72495290.120000005</v>
      </c>
      <c r="C8" s="377"/>
      <c r="D8" s="204">
        <v>2857970161.6700001</v>
      </c>
      <c r="E8" s="205">
        <v>2.5366006650000002E-2</v>
      </c>
      <c r="F8" s="205">
        <v>0.265319258</v>
      </c>
    </row>
    <row r="9" spans="1:6" x14ac:dyDescent="0.25">
      <c r="A9" s="206">
        <v>41973</v>
      </c>
      <c r="B9" s="623">
        <v>66786834.18</v>
      </c>
      <c r="C9" s="377"/>
      <c r="D9" s="207">
        <v>3291807123.7800002</v>
      </c>
      <c r="E9" s="208">
        <v>2.0288805409999999E-2</v>
      </c>
      <c r="F9" s="208">
        <v>0.21805384929999999</v>
      </c>
    </row>
    <row r="10" spans="1:6" x14ac:dyDescent="0.25">
      <c r="A10" s="203">
        <v>42004</v>
      </c>
      <c r="B10" s="622">
        <v>58862866.390000001</v>
      </c>
      <c r="C10" s="377"/>
      <c r="D10" s="204">
        <v>3295545440.1399999</v>
      </c>
      <c r="E10" s="205">
        <v>1.7861342669999999E-2</v>
      </c>
      <c r="F10" s="205">
        <v>0.1944849401</v>
      </c>
    </row>
    <row r="11" spans="1:6" x14ac:dyDescent="0.25">
      <c r="A11" s="206">
        <v>42035</v>
      </c>
      <c r="B11" s="623">
        <v>62392403.259999998</v>
      </c>
      <c r="C11" s="377"/>
      <c r="D11" s="207">
        <v>3298770821.3200002</v>
      </c>
      <c r="E11" s="208">
        <v>1.891383386E-2</v>
      </c>
      <c r="F11" s="208">
        <v>0.2047826928</v>
      </c>
    </row>
    <row r="12" spans="1:6" x14ac:dyDescent="0.25">
      <c r="A12" s="203">
        <v>42063</v>
      </c>
      <c r="B12" s="622">
        <v>60093393.350000001</v>
      </c>
      <c r="C12" s="377"/>
      <c r="D12" s="204">
        <v>3303078602.1399999</v>
      </c>
      <c r="E12" s="205">
        <v>1.819314663E-2</v>
      </c>
      <c r="F12" s="205">
        <v>0.1977444843</v>
      </c>
    </row>
    <row r="13" spans="1:6" x14ac:dyDescent="0.25">
      <c r="A13" s="206">
        <v>42094</v>
      </c>
      <c r="B13" s="623">
        <v>138230637.25</v>
      </c>
      <c r="C13" s="377"/>
      <c r="D13" s="207">
        <v>3308043452.8600001</v>
      </c>
      <c r="E13" s="208">
        <v>4.1786221739999997E-2</v>
      </c>
      <c r="F13" s="208">
        <v>0.40083155129999998</v>
      </c>
    </row>
    <row r="14" spans="1:6" x14ac:dyDescent="0.25">
      <c r="A14" s="203">
        <v>42124</v>
      </c>
      <c r="B14" s="622">
        <v>80187283.200000003</v>
      </c>
      <c r="C14" s="377"/>
      <c r="D14" s="204">
        <v>3315382500.8899999</v>
      </c>
      <c r="E14" s="205">
        <v>2.4186434949999999E-2</v>
      </c>
      <c r="F14" s="205">
        <v>0.25457798869999998</v>
      </c>
    </row>
    <row r="15" spans="1:6" x14ac:dyDescent="0.25">
      <c r="A15" s="206">
        <v>42155</v>
      </c>
      <c r="B15" s="623">
        <v>72959274.260000005</v>
      </c>
      <c r="C15" s="377"/>
      <c r="D15" s="207">
        <v>3320216904.8499999</v>
      </c>
      <c r="E15" s="208">
        <v>2.1974249380000001E-2</v>
      </c>
      <c r="F15" s="208">
        <v>0.23404461339999999</v>
      </c>
    </row>
    <row r="16" spans="1:6" x14ac:dyDescent="0.25">
      <c r="A16" s="203">
        <v>42185</v>
      </c>
      <c r="B16" s="622">
        <v>79449934.840000004</v>
      </c>
      <c r="C16" s="377"/>
      <c r="D16" s="204">
        <v>3324021311.2199998</v>
      </c>
      <c r="E16" s="205">
        <v>2.3901752549999999E-2</v>
      </c>
      <c r="F16" s="205">
        <v>0.2519641775</v>
      </c>
    </row>
    <row r="17" spans="1:6" x14ac:dyDescent="0.25">
      <c r="A17" s="206">
        <v>42216</v>
      </c>
      <c r="B17" s="623">
        <v>75876749.780000001</v>
      </c>
      <c r="C17" s="377"/>
      <c r="D17" s="207">
        <v>3328478001.4899998</v>
      </c>
      <c r="E17" s="208">
        <v>2.279622991E-2</v>
      </c>
      <c r="F17" s="208">
        <v>0.24173396</v>
      </c>
    </row>
    <row r="18" spans="1:6" x14ac:dyDescent="0.25">
      <c r="A18" s="203">
        <v>42247</v>
      </c>
      <c r="B18" s="622">
        <v>64524115.32</v>
      </c>
      <c r="C18" s="377"/>
      <c r="D18" s="204">
        <v>3333074701.98</v>
      </c>
      <c r="E18" s="205">
        <v>1.9358736630000001E-2</v>
      </c>
      <c r="F18" s="205">
        <v>0.20909929590000001</v>
      </c>
    </row>
    <row r="19" spans="1:6" x14ac:dyDescent="0.25">
      <c r="A19" s="206">
        <v>42277</v>
      </c>
      <c r="B19" s="623">
        <v>120589185.89</v>
      </c>
      <c r="C19" s="377"/>
      <c r="D19" s="207">
        <v>3337158924.6799998</v>
      </c>
      <c r="E19" s="208">
        <v>3.613528412E-2</v>
      </c>
      <c r="F19" s="208">
        <v>0.35702662639999999</v>
      </c>
    </row>
    <row r="20" spans="1:6" x14ac:dyDescent="0.25">
      <c r="A20" s="203">
        <v>42308</v>
      </c>
      <c r="B20" s="622">
        <v>75296217.310000002</v>
      </c>
      <c r="C20" s="377"/>
      <c r="D20" s="204">
        <v>3344014310.04</v>
      </c>
      <c r="E20" s="205">
        <v>2.2516715039999999E-2</v>
      </c>
      <c r="F20" s="205">
        <v>0.23912717040000001</v>
      </c>
    </row>
    <row r="21" spans="1:6" x14ac:dyDescent="0.25">
      <c r="A21" s="206">
        <v>42338</v>
      </c>
      <c r="B21" s="623">
        <v>72438139.510000005</v>
      </c>
      <c r="C21" s="377"/>
      <c r="D21" s="207">
        <v>4301376074.5799999</v>
      </c>
      <c r="E21" s="208">
        <v>1.684068964E-2</v>
      </c>
      <c r="F21" s="208">
        <v>0.1843820873</v>
      </c>
    </row>
    <row r="22" spans="1:6" x14ac:dyDescent="0.25">
      <c r="A22" s="203">
        <v>42369</v>
      </c>
      <c r="B22" s="622">
        <v>69718454.439999998</v>
      </c>
      <c r="C22" s="377"/>
      <c r="D22" s="204">
        <v>4294505232.27</v>
      </c>
      <c r="E22" s="205">
        <v>1.6234339149999999E-2</v>
      </c>
      <c r="F22" s="205">
        <v>0.17832531130000001</v>
      </c>
    </row>
    <row r="23" spans="1:6" x14ac:dyDescent="0.25">
      <c r="A23" s="206">
        <v>42400</v>
      </c>
      <c r="B23" s="623">
        <v>66170726.689999998</v>
      </c>
      <c r="C23" s="377"/>
      <c r="D23" s="207">
        <v>4287010299.77</v>
      </c>
      <c r="E23" s="208">
        <v>1.543516858E-2</v>
      </c>
      <c r="F23" s="208">
        <v>0.17027949119999999</v>
      </c>
    </row>
    <row r="24" spans="1:6" x14ac:dyDescent="0.25">
      <c r="A24" s="203">
        <v>42429</v>
      </c>
      <c r="B24" s="622">
        <v>75574398.829999998</v>
      </c>
      <c r="C24" s="377"/>
      <c r="D24" s="204">
        <v>4280363490.7800002</v>
      </c>
      <c r="E24" s="205">
        <v>1.7656070329999999E-2</v>
      </c>
      <c r="F24" s="205">
        <v>0.19246233160000001</v>
      </c>
    </row>
    <row r="25" spans="1:6" x14ac:dyDescent="0.25">
      <c r="A25" s="206">
        <v>42460</v>
      </c>
      <c r="B25" s="623">
        <v>143300028.08000001</v>
      </c>
      <c r="C25" s="377"/>
      <c r="D25" s="207">
        <v>4274172803.25</v>
      </c>
      <c r="E25" s="208">
        <v>3.3526961750000001E-2</v>
      </c>
      <c r="F25" s="208">
        <v>0.3358335771</v>
      </c>
    </row>
    <row r="26" spans="1:6" x14ac:dyDescent="0.25">
      <c r="A26" s="203">
        <v>42490</v>
      </c>
      <c r="B26" s="622">
        <v>89923410.170000002</v>
      </c>
      <c r="C26" s="377"/>
      <c r="D26" s="204">
        <v>4267273671.9499998</v>
      </c>
      <c r="E26" s="205">
        <v>2.1072801299999999E-2</v>
      </c>
      <c r="F26" s="205">
        <v>0.2255297453</v>
      </c>
    </row>
    <row r="27" spans="1:6" x14ac:dyDescent="0.25">
      <c r="A27" s="206">
        <v>42521</v>
      </c>
      <c r="B27" s="623">
        <v>78169591.569999993</v>
      </c>
      <c r="C27" s="377"/>
      <c r="D27" s="207">
        <v>4261650148.5300002</v>
      </c>
      <c r="E27" s="208">
        <v>1.834256423E-2</v>
      </c>
      <c r="F27" s="208">
        <v>0.19920836650000001</v>
      </c>
    </row>
    <row r="28" spans="1:6" x14ac:dyDescent="0.25">
      <c r="A28" s="203">
        <v>42551</v>
      </c>
      <c r="B28" s="622">
        <v>88944152.75</v>
      </c>
      <c r="C28" s="377"/>
      <c r="D28" s="204">
        <v>4804347133.4099998</v>
      </c>
      <c r="E28" s="205">
        <v>1.8513265229999999E-2</v>
      </c>
      <c r="F28" s="205">
        <v>0.20087777100000001</v>
      </c>
    </row>
    <row r="29" spans="1:6" x14ac:dyDescent="0.25">
      <c r="A29" s="206">
        <v>42582</v>
      </c>
      <c r="B29" s="623">
        <v>78618670.209999993</v>
      </c>
      <c r="C29" s="377"/>
      <c r="D29" s="207">
        <v>4765400065.2600002</v>
      </c>
      <c r="E29" s="208">
        <v>1.6497811120000001E-2</v>
      </c>
      <c r="F29" s="208">
        <v>0.18096215439999999</v>
      </c>
    </row>
    <row r="30" spans="1:6" x14ac:dyDescent="0.25">
      <c r="A30" s="203">
        <v>42613</v>
      </c>
      <c r="B30" s="622">
        <v>77835016.719999999</v>
      </c>
      <c r="C30" s="377"/>
      <c r="D30" s="204">
        <v>4713227787.7399998</v>
      </c>
      <c r="E30" s="205">
        <v>1.6514164009999999E-2</v>
      </c>
      <c r="F30" s="205">
        <v>0.18112555920000001</v>
      </c>
    </row>
    <row r="31" spans="1:6" x14ac:dyDescent="0.25">
      <c r="A31" s="206">
        <v>42643</v>
      </c>
      <c r="B31" s="623">
        <v>129496887.73999999</v>
      </c>
      <c r="C31" s="377"/>
      <c r="D31" s="207">
        <v>4660152432.8400002</v>
      </c>
      <c r="E31" s="208">
        <v>2.778812273E-2</v>
      </c>
      <c r="F31" s="208">
        <v>0.28693179969999999</v>
      </c>
    </row>
    <row r="32" spans="1:6" x14ac:dyDescent="0.25">
      <c r="A32" s="203">
        <v>42674</v>
      </c>
      <c r="B32" s="622">
        <v>82752830.5</v>
      </c>
      <c r="C32" s="377"/>
      <c r="D32" s="204">
        <v>4840848578.8699999</v>
      </c>
      <c r="E32" s="205">
        <v>1.7094695100000001E-2</v>
      </c>
      <c r="F32" s="205">
        <v>0.18690713819999999</v>
      </c>
    </row>
    <row r="33" spans="1:6" x14ac:dyDescent="0.25">
      <c r="A33" s="206">
        <v>42704</v>
      </c>
      <c r="B33" s="623">
        <v>83042789.909999996</v>
      </c>
      <c r="C33" s="377"/>
      <c r="D33" s="207">
        <v>4792613805.8599997</v>
      </c>
      <c r="E33" s="208">
        <v>1.732724423E-2</v>
      </c>
      <c r="F33" s="208">
        <v>0.18921260770000001</v>
      </c>
    </row>
    <row r="34" spans="1:6" x14ac:dyDescent="0.25">
      <c r="A34" s="203">
        <v>42735</v>
      </c>
      <c r="B34" s="622">
        <v>68944637.629999995</v>
      </c>
      <c r="C34" s="377"/>
      <c r="D34" s="204">
        <v>4741460050.9700003</v>
      </c>
      <c r="E34" s="205">
        <v>1.454080323E-2</v>
      </c>
      <c r="F34" s="205">
        <v>0.16118968440000001</v>
      </c>
    </row>
    <row r="35" spans="1:6" x14ac:dyDescent="0.25">
      <c r="A35" s="206">
        <v>42766</v>
      </c>
      <c r="B35" s="623">
        <v>73015734.890000001</v>
      </c>
      <c r="C35" s="377"/>
      <c r="D35" s="207">
        <v>4701563876.3100004</v>
      </c>
      <c r="E35" s="208">
        <v>1.553009526E-2</v>
      </c>
      <c r="F35" s="208">
        <v>0.171238951</v>
      </c>
    </row>
    <row r="36" spans="1:6" x14ac:dyDescent="0.25">
      <c r="A36" s="203">
        <v>42794</v>
      </c>
      <c r="B36" s="622">
        <v>72537102.5</v>
      </c>
      <c r="C36" s="377"/>
      <c r="D36" s="204">
        <v>4663635883.8599997</v>
      </c>
      <c r="E36" s="205">
        <v>1.555376627E-2</v>
      </c>
      <c r="F36" s="205">
        <v>0.17147804429999999</v>
      </c>
    </row>
    <row r="37" spans="1:6" x14ac:dyDescent="0.25">
      <c r="A37" s="206">
        <v>42825</v>
      </c>
      <c r="B37" s="623">
        <v>140114464.68000001</v>
      </c>
      <c r="C37" s="377"/>
      <c r="D37" s="207">
        <v>4626174156.9099998</v>
      </c>
      <c r="E37" s="208">
        <v>3.0287330290000001E-2</v>
      </c>
      <c r="F37" s="208">
        <v>0.30861995800000003</v>
      </c>
    </row>
    <row r="38" spans="1:6" x14ac:dyDescent="0.25">
      <c r="A38" s="203">
        <v>42855</v>
      </c>
      <c r="B38" s="622">
        <v>73481781.120000005</v>
      </c>
      <c r="C38" s="377"/>
      <c r="D38" s="204">
        <v>4570344080.75</v>
      </c>
      <c r="E38" s="205">
        <v>1.6077953829999998E-2</v>
      </c>
      <c r="F38" s="205">
        <v>0.17675651980000001</v>
      </c>
    </row>
    <row r="39" spans="1:6" x14ac:dyDescent="0.25">
      <c r="A39" s="206">
        <v>42886</v>
      </c>
      <c r="B39" s="623">
        <v>93978440.560000002</v>
      </c>
      <c r="C39" s="377"/>
      <c r="D39" s="207">
        <v>5311298308.2399998</v>
      </c>
      <c r="E39" s="208">
        <v>1.7694061810000002E-2</v>
      </c>
      <c r="F39" s="208">
        <v>0.19283702350000001</v>
      </c>
    </row>
    <row r="40" spans="1:6" x14ac:dyDescent="0.25">
      <c r="A40" s="203">
        <v>42916</v>
      </c>
      <c r="B40" s="622">
        <v>96848562.549999997</v>
      </c>
      <c r="C40" s="377"/>
      <c r="D40" s="204">
        <v>5266568129.3000002</v>
      </c>
      <c r="E40" s="205">
        <v>1.8389311629999999E-2</v>
      </c>
      <c r="F40" s="205">
        <v>0.1996658596</v>
      </c>
    </row>
    <row r="41" spans="1:6" x14ac:dyDescent="0.25">
      <c r="A41" s="206">
        <v>42947</v>
      </c>
      <c r="B41" s="623">
        <v>86685650.170000002</v>
      </c>
      <c r="C41" s="377"/>
      <c r="D41" s="207">
        <v>5210271036.0600004</v>
      </c>
      <c r="E41" s="208">
        <v>1.663745505E-2</v>
      </c>
      <c r="F41" s="208">
        <v>0.18235657189999999</v>
      </c>
    </row>
    <row r="42" spans="1:6" x14ac:dyDescent="0.25">
      <c r="A42" s="203">
        <v>42978</v>
      </c>
      <c r="B42" s="622">
        <v>85602780.640000001</v>
      </c>
      <c r="C42" s="377"/>
      <c r="D42" s="204">
        <v>5157445444.5100002</v>
      </c>
      <c r="E42" s="205">
        <v>1.659790328E-2</v>
      </c>
      <c r="F42" s="205">
        <v>0.18196184779999999</v>
      </c>
    </row>
    <row r="43" spans="1:6" x14ac:dyDescent="0.25">
      <c r="A43" s="206">
        <v>43008</v>
      </c>
      <c r="B43" s="623">
        <v>133690750.40000001</v>
      </c>
      <c r="C43" s="377"/>
      <c r="D43" s="207">
        <v>5104936203.6300001</v>
      </c>
      <c r="E43" s="208">
        <v>2.61885252E-2</v>
      </c>
      <c r="F43" s="208">
        <v>0.27272501100000002</v>
      </c>
    </row>
    <row r="44" spans="1:6" x14ac:dyDescent="0.25">
      <c r="A44" s="203">
        <v>43039</v>
      </c>
      <c r="B44" s="622">
        <v>94556875.030000001</v>
      </c>
      <c r="C44" s="377"/>
      <c r="D44" s="204">
        <v>5060548795.9799995</v>
      </c>
      <c r="E44" s="205">
        <v>1.8685102910000001E-2</v>
      </c>
      <c r="F44" s="205">
        <v>0.20255506910000001</v>
      </c>
    </row>
    <row r="45" spans="1:6" x14ac:dyDescent="0.25">
      <c r="A45" s="206">
        <v>43069</v>
      </c>
      <c r="B45" s="623">
        <v>85298703.290000007</v>
      </c>
      <c r="C45" s="377"/>
      <c r="D45" s="207">
        <v>5047922655.1099997</v>
      </c>
      <c r="E45" s="208">
        <v>1.6897783329999999E-2</v>
      </c>
      <c r="F45" s="208">
        <v>0.18495027720000001</v>
      </c>
    </row>
    <row r="46" spans="1:6" x14ac:dyDescent="0.25">
      <c r="A46" s="203">
        <v>43100</v>
      </c>
      <c r="B46" s="622">
        <v>63371551.270000003</v>
      </c>
      <c r="C46" s="377"/>
      <c r="D46" s="204">
        <v>5036096611.46</v>
      </c>
      <c r="E46" s="205">
        <v>1.2583466160000001E-2</v>
      </c>
      <c r="F46" s="205">
        <v>0.1409771027</v>
      </c>
    </row>
    <row r="47" spans="1:6" x14ac:dyDescent="0.25">
      <c r="A47" s="206">
        <v>43131</v>
      </c>
      <c r="B47" s="623">
        <v>80326929.159999996</v>
      </c>
      <c r="C47" s="377"/>
      <c r="D47" s="207">
        <v>5025700209.7200003</v>
      </c>
      <c r="E47" s="208">
        <v>1.5983231350000002E-2</v>
      </c>
      <c r="F47" s="208">
        <v>0.17580496919999999</v>
      </c>
    </row>
    <row r="48" spans="1:6" x14ac:dyDescent="0.25">
      <c r="A48" s="203">
        <v>43159</v>
      </c>
      <c r="B48" s="622">
        <v>81349605.370000005</v>
      </c>
      <c r="C48" s="377"/>
      <c r="D48" s="204">
        <v>5201380301.6700001</v>
      </c>
      <c r="E48" s="205">
        <v>1.5640003360000002E-2</v>
      </c>
      <c r="F48" s="205">
        <v>0.17234856300000001</v>
      </c>
    </row>
    <row r="49" spans="1:6" x14ac:dyDescent="0.25">
      <c r="A49" s="206">
        <v>43190</v>
      </c>
      <c r="B49" s="623">
        <v>134825540.58000001</v>
      </c>
      <c r="C49" s="377"/>
      <c r="D49" s="207">
        <v>5193011877.2600002</v>
      </c>
      <c r="E49" s="208">
        <v>2.5962879299999998E-2</v>
      </c>
      <c r="F49" s="208">
        <v>0.27070019299999998</v>
      </c>
    </row>
    <row r="50" spans="1:6" x14ac:dyDescent="0.25">
      <c r="A50" s="203">
        <v>43220</v>
      </c>
      <c r="B50" s="622">
        <v>93228738.390000001</v>
      </c>
      <c r="C50" s="377"/>
      <c r="D50" s="204">
        <v>5178506275.4899998</v>
      </c>
      <c r="E50" s="205">
        <v>1.8003017360000002E-2</v>
      </c>
      <c r="F50" s="205">
        <v>0.19587819270000001</v>
      </c>
    </row>
    <row r="51" spans="1:6" x14ac:dyDescent="0.25">
      <c r="A51" s="206">
        <v>43251</v>
      </c>
      <c r="B51" s="623">
        <v>92842255.719999999</v>
      </c>
      <c r="C51" s="377"/>
      <c r="D51" s="207">
        <v>5542036312.6999998</v>
      </c>
      <c r="E51" s="208">
        <v>1.675237232E-2</v>
      </c>
      <c r="F51" s="208">
        <v>0.18350244809999999</v>
      </c>
    </row>
    <row r="52" spans="1:6" x14ac:dyDescent="0.25">
      <c r="A52" s="203">
        <v>43281</v>
      </c>
      <c r="B52" s="622">
        <v>92517802.659999996</v>
      </c>
      <c r="C52" s="377"/>
      <c r="D52" s="204">
        <v>5519574170.1400003</v>
      </c>
      <c r="E52" s="205">
        <v>1.6761764549999999E-2</v>
      </c>
      <c r="F52" s="205">
        <v>0.18359603590000001</v>
      </c>
    </row>
    <row r="53" spans="1:6" x14ac:dyDescent="0.25">
      <c r="A53" s="206">
        <v>43312</v>
      </c>
      <c r="B53" s="623">
        <v>93303518.25</v>
      </c>
      <c r="C53" s="377"/>
      <c r="D53" s="207">
        <v>5497287083.8199997</v>
      </c>
      <c r="E53" s="208">
        <v>1.6972647930000001E-2</v>
      </c>
      <c r="F53" s="208">
        <v>0.18569477140000001</v>
      </c>
    </row>
    <row r="54" spans="1:6" x14ac:dyDescent="0.25">
      <c r="A54" s="203">
        <v>43343</v>
      </c>
      <c r="B54" s="622">
        <v>88691982.939999998</v>
      </c>
      <c r="C54" s="377"/>
      <c r="D54" s="204">
        <v>5464076458.4700003</v>
      </c>
      <c r="E54" s="205">
        <v>1.6231834170000001E-2</v>
      </c>
      <c r="F54" s="205">
        <v>0.17830020390000001</v>
      </c>
    </row>
    <row r="55" spans="1:6" x14ac:dyDescent="0.25">
      <c r="A55" s="206">
        <v>43373</v>
      </c>
      <c r="B55" s="623">
        <v>112928598.06999999</v>
      </c>
      <c r="C55" s="377"/>
      <c r="D55" s="207">
        <v>5436442715.0100002</v>
      </c>
      <c r="E55" s="208">
        <v>2.0772516880000001E-2</v>
      </c>
      <c r="F55" s="208">
        <v>0.22267411989999999</v>
      </c>
    </row>
    <row r="56" spans="1:6" x14ac:dyDescent="0.25">
      <c r="A56" s="203">
        <v>43404</v>
      </c>
      <c r="B56" s="622">
        <v>103617298.42</v>
      </c>
      <c r="C56" s="377"/>
      <c r="D56" s="204">
        <v>5410658135.0900002</v>
      </c>
      <c r="E56" s="205">
        <v>1.9150590530000001E-2</v>
      </c>
      <c r="F56" s="205">
        <v>0.2070824701</v>
      </c>
    </row>
    <row r="57" spans="1:6" x14ac:dyDescent="0.25">
      <c r="A57" s="206">
        <v>43434</v>
      </c>
      <c r="B57" s="623">
        <v>99974874.700000003</v>
      </c>
      <c r="C57" s="377"/>
      <c r="D57" s="207">
        <v>5693626730.21</v>
      </c>
      <c r="E57" s="208">
        <v>1.7559084820000001E-2</v>
      </c>
      <c r="F57" s="208">
        <v>0.1915050865</v>
      </c>
    </row>
    <row r="58" spans="1:6" x14ac:dyDescent="0.25">
      <c r="A58" s="203">
        <v>43465</v>
      </c>
      <c r="B58" s="622">
        <v>78028101.890000001</v>
      </c>
      <c r="C58" s="377"/>
      <c r="D58" s="204">
        <v>5676638724.04</v>
      </c>
      <c r="E58" s="205">
        <v>1.3745476100000001E-2</v>
      </c>
      <c r="F58" s="205">
        <v>0.15302985960000001</v>
      </c>
    </row>
    <row r="59" spans="1:6" x14ac:dyDescent="0.25">
      <c r="A59" s="206">
        <v>43496</v>
      </c>
      <c r="B59" s="623">
        <v>105113977.18000001</v>
      </c>
      <c r="C59" s="377"/>
      <c r="D59" s="207">
        <v>5659073499.1300001</v>
      </c>
      <c r="E59" s="208">
        <v>1.8574414559999999E-2</v>
      </c>
      <c r="F59" s="208">
        <v>0.20147501649999999</v>
      </c>
    </row>
    <row r="60" spans="1:6" x14ac:dyDescent="0.25">
      <c r="A60" s="203">
        <v>43524</v>
      </c>
      <c r="B60" s="622">
        <v>100745892.22</v>
      </c>
      <c r="C60" s="377"/>
      <c r="D60" s="204">
        <v>5638637237.0600004</v>
      </c>
      <c r="E60" s="205">
        <v>1.7867063969999999E-2</v>
      </c>
      <c r="F60" s="205">
        <v>0.19454124719999999</v>
      </c>
    </row>
    <row r="61" spans="1:6" x14ac:dyDescent="0.25">
      <c r="A61" s="206">
        <v>43555</v>
      </c>
      <c r="B61" s="623">
        <v>167273536.87</v>
      </c>
      <c r="C61" s="377"/>
      <c r="D61" s="207">
        <v>5618666165.6700001</v>
      </c>
      <c r="E61" s="208">
        <v>2.9771040299999999E-2</v>
      </c>
      <c r="F61" s="208">
        <v>0.30418978330000002</v>
      </c>
    </row>
    <row r="62" spans="1:6" x14ac:dyDescent="0.25">
      <c r="A62" s="203">
        <v>43585</v>
      </c>
      <c r="B62" s="622">
        <v>104804940.92</v>
      </c>
      <c r="C62" s="377"/>
      <c r="D62" s="204">
        <v>5591926632.6199999</v>
      </c>
      <c r="E62" s="205">
        <v>1.8742188119999999E-2</v>
      </c>
      <c r="F62" s="205">
        <v>0.20311156029999999</v>
      </c>
    </row>
    <row r="63" spans="1:6" x14ac:dyDescent="0.25">
      <c r="A63" s="206">
        <v>43616</v>
      </c>
      <c r="B63" s="623">
        <v>100702559.81999999</v>
      </c>
      <c r="C63" s="377"/>
      <c r="D63" s="207">
        <v>5813198635.0799999</v>
      </c>
      <c r="E63" s="208">
        <v>1.7323089430000001E-2</v>
      </c>
      <c r="F63" s="208">
        <v>0.18917147000000001</v>
      </c>
    </row>
    <row r="64" spans="1:6" x14ac:dyDescent="0.25">
      <c r="A64" s="203">
        <v>43646</v>
      </c>
      <c r="B64" s="622">
        <v>91610011.180000007</v>
      </c>
      <c r="C64" s="377"/>
      <c r="D64" s="204">
        <v>5785439053.3299999</v>
      </c>
      <c r="E64" s="205">
        <v>1.5834582359999998E-2</v>
      </c>
      <c r="F64" s="205">
        <v>0.17430965800000001</v>
      </c>
    </row>
    <row r="65" spans="1:6" x14ac:dyDescent="0.25">
      <c r="A65" s="206">
        <v>43677</v>
      </c>
      <c r="B65" s="623">
        <v>89577936.670000002</v>
      </c>
      <c r="C65" s="377"/>
      <c r="D65" s="207">
        <v>5753787121.5100002</v>
      </c>
      <c r="E65" s="208">
        <v>1.5568517699999999E-2</v>
      </c>
      <c r="F65" s="208">
        <v>0.17162701189999999</v>
      </c>
    </row>
    <row r="66" spans="1:6" x14ac:dyDescent="0.25">
      <c r="A66" s="203">
        <v>43708</v>
      </c>
      <c r="B66" s="622">
        <v>78214358.799999997</v>
      </c>
      <c r="C66" s="377"/>
      <c r="D66" s="204">
        <v>5722231683.4700003</v>
      </c>
      <c r="E66" s="205">
        <v>1.366850612E-2</v>
      </c>
      <c r="F66" s="205">
        <v>0.1522363209</v>
      </c>
    </row>
    <row r="67" spans="1:6" x14ac:dyDescent="0.25">
      <c r="A67" s="206">
        <v>43738</v>
      </c>
      <c r="B67" s="623">
        <v>107880055.2</v>
      </c>
      <c r="C67" s="377"/>
      <c r="D67" s="207">
        <v>5693728314.3900003</v>
      </c>
      <c r="E67" s="208">
        <v>1.8947172969999999E-2</v>
      </c>
      <c r="F67" s="208">
        <v>0.20510690749999999</v>
      </c>
    </row>
    <row r="68" spans="1:6" x14ac:dyDescent="0.25">
      <c r="A68" s="203">
        <v>43769</v>
      </c>
      <c r="B68" s="622">
        <v>95990708.379999995</v>
      </c>
      <c r="C68" s="377"/>
      <c r="D68" s="204">
        <v>5943527114.3800001</v>
      </c>
      <c r="E68" s="205">
        <v>1.6150461929999999E-2</v>
      </c>
      <c r="F68" s="205">
        <v>0.1774842314</v>
      </c>
    </row>
    <row r="69" spans="1:6" x14ac:dyDescent="0.25">
      <c r="A69" s="206">
        <v>43799</v>
      </c>
      <c r="B69" s="623">
        <v>86953325.579999998</v>
      </c>
      <c r="C69" s="377"/>
      <c r="D69" s="207">
        <v>5944604129.3999996</v>
      </c>
      <c r="E69" s="208">
        <v>1.462726932E-2</v>
      </c>
      <c r="F69" s="208">
        <v>0.16207244430000001</v>
      </c>
    </row>
    <row r="70" spans="1:6" x14ac:dyDescent="0.25">
      <c r="A70" s="203">
        <v>43830</v>
      </c>
      <c r="B70" s="622">
        <v>71940522.469999999</v>
      </c>
      <c r="C70" s="377"/>
      <c r="D70" s="204">
        <v>5938147544.1000004</v>
      </c>
      <c r="E70" s="205">
        <v>1.211497726E-2</v>
      </c>
      <c r="F70" s="205">
        <v>0.13607346349999999</v>
      </c>
    </row>
    <row r="71" spans="1:6" x14ac:dyDescent="0.25">
      <c r="A71" s="206">
        <v>43861</v>
      </c>
      <c r="B71" s="623">
        <v>104750299.3</v>
      </c>
      <c r="C71" s="377"/>
      <c r="D71" s="207">
        <v>5933402204.3599997</v>
      </c>
      <c r="E71" s="208">
        <v>1.76543399E-2</v>
      </c>
      <c r="F71" s="208">
        <v>0.19244526140000001</v>
      </c>
    </row>
    <row r="72" spans="1:6" x14ac:dyDescent="0.25">
      <c r="A72" s="203">
        <v>43890</v>
      </c>
      <c r="B72" s="622">
        <v>102458967.17</v>
      </c>
      <c r="C72" s="377"/>
      <c r="D72" s="204">
        <v>5929158530.2600002</v>
      </c>
      <c r="E72" s="205">
        <v>1.728052415E-2</v>
      </c>
      <c r="F72" s="205">
        <v>0.18874991090000001</v>
      </c>
    </row>
    <row r="73" spans="1:6" x14ac:dyDescent="0.25">
      <c r="A73" s="206">
        <v>43921</v>
      </c>
      <c r="B73" s="623">
        <v>131363158.67</v>
      </c>
      <c r="C73" s="377"/>
      <c r="D73" s="207">
        <v>5925290779.96</v>
      </c>
      <c r="E73" s="208">
        <v>2.2169909219999999E-2</v>
      </c>
      <c r="F73" s="208">
        <v>0.2358813984</v>
      </c>
    </row>
    <row r="74" spans="1:6" x14ac:dyDescent="0.25">
      <c r="A74" s="203">
        <v>43951</v>
      </c>
      <c r="B74" s="622">
        <v>21584149.59</v>
      </c>
      <c r="C74" s="377"/>
      <c r="D74" s="204">
        <v>5922980760.3699999</v>
      </c>
      <c r="E74" s="205">
        <v>3.6441363699999999E-3</v>
      </c>
      <c r="F74" s="205">
        <v>4.2863733940000003E-2</v>
      </c>
    </row>
    <row r="75" spans="1:6" x14ac:dyDescent="0.25">
      <c r="A75" s="206">
        <v>43982</v>
      </c>
      <c r="B75" s="623">
        <v>29559691.300000001</v>
      </c>
      <c r="C75" s="377"/>
      <c r="D75" s="207">
        <v>5922970334.2399998</v>
      </c>
      <c r="E75" s="208">
        <v>4.9906870399999996E-3</v>
      </c>
      <c r="F75" s="208">
        <v>5.8271427319999999E-2</v>
      </c>
    </row>
    <row r="76" spans="1:6" x14ac:dyDescent="0.25">
      <c r="A76" s="203">
        <v>44012</v>
      </c>
      <c r="B76" s="622">
        <v>88709093.670000002</v>
      </c>
      <c r="C76" s="377"/>
      <c r="D76" s="204">
        <v>5922974083.75</v>
      </c>
      <c r="E76" s="205">
        <v>1.4977120010000001E-2</v>
      </c>
      <c r="F76" s="205">
        <v>0.16563549520000001</v>
      </c>
    </row>
    <row r="77" spans="1:6" x14ac:dyDescent="0.25">
      <c r="A77" s="206">
        <v>44043</v>
      </c>
      <c r="B77" s="623">
        <v>120989287.90000001</v>
      </c>
      <c r="C77" s="377"/>
      <c r="D77" s="207">
        <v>5922969907.54</v>
      </c>
      <c r="E77" s="208">
        <v>2.0427131960000001E-2</v>
      </c>
      <c r="F77" s="208">
        <v>0.21937766750000001</v>
      </c>
    </row>
    <row r="78" spans="1:6" x14ac:dyDescent="0.25">
      <c r="A78" s="203">
        <v>44074</v>
      </c>
      <c r="B78" s="622">
        <v>104256629.02</v>
      </c>
      <c r="C78" s="377"/>
      <c r="D78" s="204">
        <v>5922969666.0500002</v>
      </c>
      <c r="E78" s="205">
        <v>1.7602087280000001E-2</v>
      </c>
      <c r="F78" s="205">
        <v>0.1919296482</v>
      </c>
    </row>
    <row r="79" spans="1:6" x14ac:dyDescent="0.25">
      <c r="A79" s="206">
        <v>44104</v>
      </c>
      <c r="B79" s="623">
        <v>168783843.19</v>
      </c>
      <c r="C79" s="377"/>
      <c r="D79" s="207">
        <v>5923087630.8500004</v>
      </c>
      <c r="E79" s="208">
        <v>2.8495922010000001E-2</v>
      </c>
      <c r="F79" s="208">
        <v>0.29313653509999998</v>
      </c>
    </row>
    <row r="80" spans="1:6" x14ac:dyDescent="0.25">
      <c r="A80" s="203">
        <v>44135</v>
      </c>
      <c r="B80" s="622">
        <v>117508040.54000001</v>
      </c>
      <c r="C80" s="377"/>
      <c r="D80" s="204">
        <v>5922976250.5100002</v>
      </c>
      <c r="E80" s="205">
        <v>1.9839357030000001E-2</v>
      </c>
      <c r="F80" s="205">
        <v>0.21373830160000001</v>
      </c>
    </row>
    <row r="81" spans="1:6" x14ac:dyDescent="0.25">
      <c r="A81" s="206">
        <v>44165</v>
      </c>
      <c r="B81" s="623">
        <v>88806224.430000007</v>
      </c>
      <c r="C81" s="377"/>
      <c r="D81" s="207">
        <v>5922971251.0500002</v>
      </c>
      <c r="E81" s="208">
        <v>1.499352617E-2</v>
      </c>
      <c r="F81" s="208">
        <v>0.1658022421</v>
      </c>
    </row>
    <row r="82" spans="1:6" x14ac:dyDescent="0.25">
      <c r="A82" s="203">
        <v>44196</v>
      </c>
      <c r="B82" s="622">
        <v>78127459.659999996</v>
      </c>
      <c r="C82" s="377"/>
      <c r="D82" s="204">
        <v>5938529170.9499998</v>
      </c>
      <c r="E82" s="205">
        <v>1.315602861E-2</v>
      </c>
      <c r="F82" s="205">
        <v>0.1469354232</v>
      </c>
    </row>
    <row r="83" spans="1:6" x14ac:dyDescent="0.25">
      <c r="A83" s="206">
        <v>44227</v>
      </c>
      <c r="B83" s="623">
        <v>87835457.469999999</v>
      </c>
      <c r="C83" s="377"/>
      <c r="D83" s="207">
        <v>5953603432.6099997</v>
      </c>
      <c r="E83" s="208">
        <v>1.475332687E-2</v>
      </c>
      <c r="F83" s="208">
        <v>0.16335788030000001</v>
      </c>
    </row>
    <row r="84" spans="1:6" x14ac:dyDescent="0.25">
      <c r="A84" s="203">
        <v>44255</v>
      </c>
      <c r="B84" s="622">
        <v>104599070.25</v>
      </c>
      <c r="C84" s="377"/>
      <c r="D84" s="204">
        <v>5960792314.3699999</v>
      </c>
      <c r="E84" s="205">
        <v>1.7547846789999998E-2</v>
      </c>
      <c r="F84" s="205">
        <v>0.19139410009999999</v>
      </c>
    </row>
    <row r="85" spans="1:6" x14ac:dyDescent="0.25">
      <c r="A85" s="206">
        <v>44286</v>
      </c>
      <c r="B85" s="623">
        <v>167595857.91999999</v>
      </c>
      <c r="C85" s="377"/>
      <c r="D85" s="207">
        <v>5960801121.9300003</v>
      </c>
      <c r="E85" s="208">
        <v>2.8116331089999998E-2</v>
      </c>
      <c r="F85" s="208">
        <v>0.28981513279999999</v>
      </c>
    </row>
    <row r="86" spans="1:6" x14ac:dyDescent="0.25">
      <c r="A86" s="203">
        <v>44316</v>
      </c>
      <c r="B86" s="622">
        <v>116103158.73</v>
      </c>
      <c r="C86" s="377"/>
      <c r="D86" s="204">
        <v>5960793386.21</v>
      </c>
      <c r="E86" s="205">
        <v>1.9477802900000001E-2</v>
      </c>
      <c r="F86" s="205">
        <v>0.21025086979999999</v>
      </c>
    </row>
    <row r="87" spans="1:6" x14ac:dyDescent="0.25">
      <c r="A87" s="206">
        <v>44347</v>
      </c>
      <c r="B87" s="623">
        <v>133157593.70999999</v>
      </c>
      <c r="C87" s="377"/>
      <c r="D87" s="207">
        <v>6410806247.7299995</v>
      </c>
      <c r="E87" s="208">
        <v>2.0770803010000002E-2</v>
      </c>
      <c r="F87" s="208">
        <v>0.2226577938</v>
      </c>
    </row>
    <row r="88" spans="1:6" x14ac:dyDescent="0.25">
      <c r="A88" s="203">
        <v>44377</v>
      </c>
      <c r="B88" s="622">
        <v>154663535.97</v>
      </c>
      <c r="C88" s="377"/>
      <c r="D88" s="204">
        <v>6413521899.5100002</v>
      </c>
      <c r="E88" s="205">
        <v>2.411522692E-2</v>
      </c>
      <c r="F88" s="205">
        <v>0.25392497860000002</v>
      </c>
    </row>
    <row r="89" spans="1:6" x14ac:dyDescent="0.25">
      <c r="A89" s="206">
        <v>44408</v>
      </c>
      <c r="B89" s="623">
        <v>144170610.93000001</v>
      </c>
      <c r="C89" s="377"/>
      <c r="D89" s="207">
        <v>6413519078.75</v>
      </c>
      <c r="E89" s="208">
        <v>2.247917394E-2</v>
      </c>
      <c r="F89" s="208">
        <v>0.2387764325</v>
      </c>
    </row>
    <row r="90" spans="1:6" x14ac:dyDescent="0.25">
      <c r="A90" s="203">
        <v>44439</v>
      </c>
      <c r="B90" s="622">
        <v>137414507.31</v>
      </c>
      <c r="C90" s="377"/>
      <c r="D90" s="204">
        <v>6413521551.1599998</v>
      </c>
      <c r="E90" s="205">
        <v>2.1425749680000002E-2</v>
      </c>
      <c r="F90" s="205">
        <v>0.2288738954</v>
      </c>
    </row>
    <row r="91" spans="1:6" x14ac:dyDescent="0.25">
      <c r="A91" s="206">
        <v>44469</v>
      </c>
      <c r="B91" s="623">
        <v>201153111.25999999</v>
      </c>
      <c r="C91" s="377"/>
      <c r="D91" s="207">
        <v>6413518393.9300003</v>
      </c>
      <c r="E91" s="208">
        <v>3.1363925209999997E-2</v>
      </c>
      <c r="F91" s="208">
        <v>0.31777493309999999</v>
      </c>
    </row>
    <row r="92" spans="1:6" x14ac:dyDescent="0.25">
      <c r="A92" s="203">
        <v>44500</v>
      </c>
      <c r="B92" s="622">
        <v>169738140.34</v>
      </c>
      <c r="C92" s="377"/>
      <c r="D92" s="204">
        <v>6413518571.4200001</v>
      </c>
      <c r="E92" s="205">
        <v>2.6465681580000001E-2</v>
      </c>
      <c r="F92" s="205">
        <v>0.27520500250000002</v>
      </c>
    </row>
    <row r="93" spans="1:6" x14ac:dyDescent="0.25">
      <c r="A93" s="206">
        <v>44530</v>
      </c>
      <c r="B93" s="623">
        <v>168865961.34</v>
      </c>
      <c r="C93" s="377"/>
      <c r="D93" s="207">
        <v>6713535470.9499998</v>
      </c>
      <c r="E93" s="208">
        <v>2.5153060120000001E-2</v>
      </c>
      <c r="F93" s="208">
        <v>0.26339070819999999</v>
      </c>
    </row>
    <row r="94" spans="1:6" x14ac:dyDescent="0.25">
      <c r="A94" s="203">
        <v>44561</v>
      </c>
      <c r="B94" s="622">
        <v>139359644.34999999</v>
      </c>
      <c r="C94" s="377"/>
      <c r="D94" s="204">
        <v>6644976193.4099998</v>
      </c>
      <c r="E94" s="205">
        <v>2.097218113E-2</v>
      </c>
      <c r="F94" s="205">
        <v>0.224573947</v>
      </c>
    </row>
    <row r="95" spans="1:6" x14ac:dyDescent="0.25">
      <c r="A95" s="206">
        <v>44592</v>
      </c>
      <c r="B95" s="623">
        <v>163461378.69999999</v>
      </c>
      <c r="C95" s="377"/>
      <c r="D95" s="207">
        <v>6644980640.9200001</v>
      </c>
      <c r="E95" s="208">
        <v>2.4599225719999999E-2</v>
      </c>
      <c r="F95" s="208">
        <v>0.25835315800000003</v>
      </c>
    </row>
    <row r="96" spans="1:6" x14ac:dyDescent="0.25">
      <c r="A96" s="203">
        <v>44620</v>
      </c>
      <c r="B96" s="622">
        <v>158244352.81999999</v>
      </c>
      <c r="C96" s="377"/>
      <c r="D96" s="204">
        <v>6644971278.5600004</v>
      </c>
      <c r="E96" s="205">
        <v>2.3814151509999999E-2</v>
      </c>
      <c r="F96" s="205">
        <v>0.25115818000000001</v>
      </c>
    </row>
    <row r="97" spans="1:6" x14ac:dyDescent="0.25">
      <c r="A97" s="206">
        <v>44651</v>
      </c>
      <c r="B97" s="623">
        <v>240229317.99000001</v>
      </c>
      <c r="C97" s="377"/>
      <c r="D97" s="207">
        <v>6644975573.7299995</v>
      </c>
      <c r="E97" s="208">
        <v>3.6152024230000003E-2</v>
      </c>
      <c r="F97" s="208">
        <v>0.35716061700000001</v>
      </c>
    </row>
    <row r="98" spans="1:6" x14ac:dyDescent="0.25">
      <c r="A98" s="203">
        <v>44681</v>
      </c>
      <c r="B98" s="622">
        <v>173745684.84999999</v>
      </c>
      <c r="C98" s="377"/>
      <c r="D98" s="204">
        <v>6644998975.7200003</v>
      </c>
      <c r="E98" s="205">
        <v>2.614683395E-2</v>
      </c>
      <c r="F98" s="205">
        <v>0.27235128600000003</v>
      </c>
    </row>
    <row r="99" spans="1:6" x14ac:dyDescent="0.25">
      <c r="A99" s="206">
        <v>44712</v>
      </c>
      <c r="B99" s="623">
        <v>179599434.03999999</v>
      </c>
      <c r="C99" s="377"/>
      <c r="D99" s="207">
        <v>6645010313.9899998</v>
      </c>
      <c r="E99" s="208">
        <v>2.702771336E-2</v>
      </c>
      <c r="F99" s="208">
        <v>0.28021027300000001</v>
      </c>
    </row>
    <row r="100" spans="1:6" x14ac:dyDescent="0.25">
      <c r="A100" s="203">
        <v>44742</v>
      </c>
      <c r="B100" s="622">
        <v>172198379.59999999</v>
      </c>
      <c r="C100" s="377"/>
      <c r="D100" s="204">
        <v>6644981421.3100004</v>
      </c>
      <c r="E100" s="205">
        <v>2.591404982E-2</v>
      </c>
      <c r="F100" s="205">
        <v>0.27026134499999999</v>
      </c>
    </row>
    <row r="101" spans="1:6" x14ac:dyDescent="0.25">
      <c r="A101" s="206">
        <v>44773</v>
      </c>
      <c r="B101" s="623">
        <v>165703473.62</v>
      </c>
      <c r="C101" s="377"/>
      <c r="D101" s="207">
        <v>6644973035.5699997</v>
      </c>
      <c r="E101" s="208">
        <v>2.4936666069999999E-2</v>
      </c>
      <c r="F101" s="208">
        <v>0.26142618299999998</v>
      </c>
    </row>
    <row r="102" spans="1:6" x14ac:dyDescent="0.25">
      <c r="A102" s="203">
        <v>44804</v>
      </c>
      <c r="B102" s="622">
        <v>159578086.31</v>
      </c>
      <c r="C102" s="377"/>
      <c r="D102" s="204">
        <v>6644981903.1400003</v>
      </c>
      <c r="E102" s="205">
        <v>2.4014826320000002E-2</v>
      </c>
      <c r="F102" s="205">
        <v>0.25300336800000001</v>
      </c>
    </row>
    <row r="103" spans="1:6" x14ac:dyDescent="0.25">
      <c r="A103" s="206">
        <v>44834</v>
      </c>
      <c r="B103" s="623">
        <v>202095271.41999999</v>
      </c>
      <c r="C103" s="377"/>
      <c r="D103" s="207">
        <v>6644979329.1099997</v>
      </c>
      <c r="E103" s="208">
        <v>3.0413228E-2</v>
      </c>
      <c r="F103" s="208">
        <v>0.30969633099999999</v>
      </c>
    </row>
    <row r="104" spans="1:6" x14ac:dyDescent="0.25">
      <c r="A104" s="203">
        <v>44865</v>
      </c>
      <c r="B104" s="622">
        <v>167779490.59999999</v>
      </c>
      <c r="C104" s="377"/>
      <c r="D104" s="204">
        <v>6644972184.75</v>
      </c>
      <c r="E104" s="205">
        <v>2.524908847E-2</v>
      </c>
      <c r="F104" s="205">
        <v>0.26426096249999997</v>
      </c>
    </row>
    <row r="105" spans="1:6" x14ac:dyDescent="0.25">
      <c r="A105" s="206">
        <v>44895</v>
      </c>
      <c r="B105" s="623">
        <v>146943353.41999999</v>
      </c>
      <c r="C105" s="377"/>
      <c r="D105" s="207">
        <v>6644976782.3999996</v>
      </c>
      <c r="E105" s="208">
        <v>2.2113448729999999E-2</v>
      </c>
      <c r="F105" s="208">
        <v>0.23535178230000001</v>
      </c>
    </row>
    <row r="106" spans="1:6" x14ac:dyDescent="0.25">
      <c r="A106" s="203">
        <v>44926</v>
      </c>
      <c r="B106" s="622">
        <v>117547330.81</v>
      </c>
      <c r="C106" s="377"/>
      <c r="D106" s="204">
        <v>6620418345.3999996</v>
      </c>
      <c r="E106" s="205">
        <v>1.775527235E-2</v>
      </c>
      <c r="F106" s="205">
        <v>0.1934403787</v>
      </c>
    </row>
    <row r="107" spans="1:6" x14ac:dyDescent="0.25">
      <c r="A107" s="206">
        <v>44957</v>
      </c>
      <c r="B107" s="623">
        <v>146145826.13</v>
      </c>
      <c r="C107" s="377"/>
      <c r="D107" s="207">
        <v>6600131904.8900003</v>
      </c>
      <c r="E107" s="208">
        <v>2.2142864450000001E-2</v>
      </c>
      <c r="F107" s="208">
        <v>0.23562775250000001</v>
      </c>
    </row>
    <row r="108" spans="1:6" x14ac:dyDescent="0.25">
      <c r="A108" s="203">
        <v>44985</v>
      </c>
      <c r="B108" s="622">
        <v>137114593.68000001</v>
      </c>
      <c r="C108" s="377"/>
      <c r="D108" s="204">
        <v>6579726135.6700001</v>
      </c>
      <c r="E108" s="205">
        <v>2.0838951479999999E-2</v>
      </c>
      <c r="F108" s="205">
        <v>0.2233067255</v>
      </c>
    </row>
    <row r="109" spans="1:6" x14ac:dyDescent="0.25">
      <c r="A109" s="206">
        <v>45016</v>
      </c>
      <c r="B109" s="623">
        <v>233798156.06999999</v>
      </c>
      <c r="C109" s="377"/>
      <c r="D109" s="207">
        <v>6561985336.0699997</v>
      </c>
      <c r="E109" s="208">
        <v>3.5629179904571803E-2</v>
      </c>
      <c r="F109" s="208">
        <v>0.35296357143968199</v>
      </c>
    </row>
    <row r="110" spans="1:6" x14ac:dyDescent="0.25">
      <c r="A110" s="203">
        <v>45046</v>
      </c>
      <c r="B110" s="622">
        <v>167230793.75</v>
      </c>
      <c r="C110" s="377"/>
      <c r="D110" s="204">
        <v>6536994313.1300001</v>
      </c>
      <c r="E110" s="205">
        <v>2.5582214965998301E-2</v>
      </c>
      <c r="F110" s="205">
        <v>0.26727261188629797</v>
      </c>
    </row>
    <row r="111" spans="1:6" x14ac:dyDescent="0.25">
      <c r="A111" s="206">
        <v>45077</v>
      </c>
      <c r="B111" s="623">
        <v>159749386.61000001</v>
      </c>
      <c r="C111" s="377"/>
      <c r="D111" s="207">
        <v>6517524646.96</v>
      </c>
      <c r="E111" s="208">
        <v>2.4510745300290099E-2</v>
      </c>
      <c r="F111" s="208">
        <v>0.25754544073393099</v>
      </c>
    </row>
    <row r="112" spans="1:6" x14ac:dyDescent="0.25">
      <c r="A112" s="209" t="s">
        <v>2</v>
      </c>
      <c r="B112" s="624" t="s">
        <v>2</v>
      </c>
      <c r="C112" s="377"/>
      <c r="D112" s="210" t="s">
        <v>2</v>
      </c>
      <c r="E112" s="210" t="s">
        <v>2</v>
      </c>
      <c r="F112" s="210" t="s">
        <v>2</v>
      </c>
    </row>
    <row r="113" spans="1:6" ht="59.25" customHeight="1" x14ac:dyDescent="0.25">
      <c r="A113" s="482" t="s">
        <v>869</v>
      </c>
      <c r="B113" s="381"/>
      <c r="C113" s="381"/>
      <c r="D113" s="381"/>
      <c r="E113" s="381"/>
      <c r="F113" s="377"/>
    </row>
  </sheetData>
  <sheetProtection sheet="1" objects="1" scenarios="1"/>
  <mergeCells count="114">
    <mergeCell ref="A1:B3"/>
    <mergeCell ref="C1:F1"/>
    <mergeCell ref="C2:F2"/>
    <mergeCell ref="C3:F3"/>
    <mergeCell ref="B4:C4"/>
    <mergeCell ref="B10:C10"/>
    <mergeCell ref="B11:C11"/>
    <mergeCell ref="B12:C12"/>
    <mergeCell ref="B13:C13"/>
    <mergeCell ref="B14:C14"/>
    <mergeCell ref="B5:C5"/>
    <mergeCell ref="B6:C6"/>
    <mergeCell ref="B7:C7"/>
    <mergeCell ref="B8:C8"/>
    <mergeCell ref="B9:C9"/>
    <mergeCell ref="B20:C20"/>
    <mergeCell ref="B21:C21"/>
    <mergeCell ref="B22:C22"/>
    <mergeCell ref="B23:C23"/>
    <mergeCell ref="B24:C24"/>
    <mergeCell ref="B15:C15"/>
    <mergeCell ref="B16:C16"/>
    <mergeCell ref="B17:C17"/>
    <mergeCell ref="B18:C18"/>
    <mergeCell ref="B19:C19"/>
    <mergeCell ref="B30:C30"/>
    <mergeCell ref="B31:C31"/>
    <mergeCell ref="B32:C32"/>
    <mergeCell ref="B33:C33"/>
    <mergeCell ref="B34:C34"/>
    <mergeCell ref="B25:C25"/>
    <mergeCell ref="B26:C26"/>
    <mergeCell ref="B27:C27"/>
    <mergeCell ref="B28:C28"/>
    <mergeCell ref="B29:C29"/>
    <mergeCell ref="B40:C40"/>
    <mergeCell ref="B41:C41"/>
    <mergeCell ref="B42:C42"/>
    <mergeCell ref="B43:C43"/>
    <mergeCell ref="B44:C44"/>
    <mergeCell ref="B35:C35"/>
    <mergeCell ref="B36:C36"/>
    <mergeCell ref="B37:C37"/>
    <mergeCell ref="B38:C38"/>
    <mergeCell ref="B39:C39"/>
    <mergeCell ref="B50:C50"/>
    <mergeCell ref="B51:C51"/>
    <mergeCell ref="B52:C52"/>
    <mergeCell ref="B53:C53"/>
    <mergeCell ref="B54:C54"/>
    <mergeCell ref="B45:C45"/>
    <mergeCell ref="B46:C46"/>
    <mergeCell ref="B47:C47"/>
    <mergeCell ref="B48:C48"/>
    <mergeCell ref="B49:C49"/>
    <mergeCell ref="B60:C60"/>
    <mergeCell ref="B61:C61"/>
    <mergeCell ref="B62:C62"/>
    <mergeCell ref="B63:C63"/>
    <mergeCell ref="B64:C64"/>
    <mergeCell ref="B55:C55"/>
    <mergeCell ref="B56:C56"/>
    <mergeCell ref="B57:C57"/>
    <mergeCell ref="B58:C58"/>
    <mergeCell ref="B59:C59"/>
    <mergeCell ref="B70:C70"/>
    <mergeCell ref="B71:C71"/>
    <mergeCell ref="B72:C72"/>
    <mergeCell ref="B73:C73"/>
    <mergeCell ref="B74:C74"/>
    <mergeCell ref="B65:C65"/>
    <mergeCell ref="B66:C66"/>
    <mergeCell ref="B67:C67"/>
    <mergeCell ref="B68:C68"/>
    <mergeCell ref="B69:C69"/>
    <mergeCell ref="B80:C80"/>
    <mergeCell ref="B81:C81"/>
    <mergeCell ref="B82:C82"/>
    <mergeCell ref="B83:C83"/>
    <mergeCell ref="B84:C84"/>
    <mergeCell ref="B75:C75"/>
    <mergeCell ref="B76:C76"/>
    <mergeCell ref="B77:C77"/>
    <mergeCell ref="B78:C78"/>
    <mergeCell ref="B79:C79"/>
    <mergeCell ref="B90:C90"/>
    <mergeCell ref="B91:C91"/>
    <mergeCell ref="B92:C92"/>
    <mergeCell ref="B93:C93"/>
    <mergeCell ref="B94:C94"/>
    <mergeCell ref="B85:C85"/>
    <mergeCell ref="B86:C86"/>
    <mergeCell ref="B87:C87"/>
    <mergeCell ref="B88:C88"/>
    <mergeCell ref="B89:C89"/>
    <mergeCell ref="B100:C100"/>
    <mergeCell ref="B101:C101"/>
    <mergeCell ref="B102:C102"/>
    <mergeCell ref="B103:C103"/>
    <mergeCell ref="B104:C104"/>
    <mergeCell ref="B95:C95"/>
    <mergeCell ref="B96:C96"/>
    <mergeCell ref="B97:C97"/>
    <mergeCell ref="B98:C98"/>
    <mergeCell ref="B99:C99"/>
    <mergeCell ref="B110:C110"/>
    <mergeCell ref="B111:C111"/>
    <mergeCell ref="B112:C112"/>
    <mergeCell ref="A113:F113"/>
    <mergeCell ref="B105:C105"/>
    <mergeCell ref="B106:C106"/>
    <mergeCell ref="B107:C107"/>
    <mergeCell ref="B108:C108"/>
    <mergeCell ref="B109:C109"/>
  </mergeCells>
  <pageMargins left="0.25" right="0.25" top="0.25" bottom="0.25" header="0.25" footer="0.25"/>
  <pageSetup scale="44" orientation="portrait" cellComments="atEnd"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Y55"/>
  <sheetViews>
    <sheetView showGridLines="0" workbookViewId="0">
      <selection activeCell="F17" sqref="F17"/>
    </sheetView>
  </sheetViews>
  <sheetFormatPr baseColWidth="10" defaultColWidth="9.140625" defaultRowHeight="15" x14ac:dyDescent="0.25"/>
  <cols>
    <col min="1" max="1" width="1.7109375" customWidth="1"/>
    <col min="2" max="2" width="31" customWidth="1"/>
    <col min="3" max="3" width="0.85546875" customWidth="1"/>
    <col min="4" max="4" width="12.85546875" customWidth="1"/>
    <col min="5" max="6" width="13.7109375" customWidth="1"/>
    <col min="7" max="7" width="0.5703125" customWidth="1"/>
    <col min="8" max="8" width="17.28515625" customWidth="1"/>
    <col min="9" max="9" width="0.5703125" customWidth="1"/>
    <col min="10" max="10" width="13.140625" customWidth="1"/>
    <col min="11" max="11" width="13.7109375" customWidth="1"/>
    <col min="12" max="12" width="18.140625" customWidth="1"/>
    <col min="13" max="13" width="13.7109375" customWidth="1"/>
    <col min="14" max="14" width="18.140625" customWidth="1"/>
    <col min="15" max="15" width="13.7109375" customWidth="1"/>
    <col min="16" max="16" width="18.140625" customWidth="1"/>
    <col min="17" max="17" width="13.7109375" customWidth="1"/>
    <col min="18" max="18" width="18.140625" customWidth="1"/>
    <col min="19" max="19" width="13.7109375" customWidth="1"/>
    <col min="20" max="20" width="18.140625" customWidth="1"/>
    <col min="21" max="21" width="13.7109375" customWidth="1"/>
    <col min="22" max="22" width="18.140625" customWidth="1"/>
    <col min="23" max="23" width="13.7109375" customWidth="1"/>
    <col min="24" max="24" width="18.140625" customWidth="1"/>
    <col min="25" max="25" width="54.85546875" customWidth="1"/>
  </cols>
  <sheetData>
    <row r="1" spans="1:25" ht="18" customHeight="1" x14ac:dyDescent="0.25">
      <c r="A1" s="336"/>
      <c r="B1" s="336"/>
      <c r="C1" s="336"/>
      <c r="D1" s="342" t="s">
        <v>0</v>
      </c>
      <c r="E1" s="336"/>
      <c r="F1" s="336"/>
      <c r="G1" s="336"/>
      <c r="H1" s="336"/>
      <c r="I1" s="336"/>
      <c r="J1" s="336"/>
      <c r="K1" s="336"/>
      <c r="L1" s="336"/>
      <c r="M1" s="336"/>
      <c r="N1" s="336"/>
      <c r="O1" s="336"/>
      <c r="P1" s="336"/>
      <c r="Q1" s="336"/>
      <c r="R1" s="336"/>
      <c r="S1" s="336"/>
      <c r="T1" s="336"/>
      <c r="U1" s="336"/>
      <c r="V1" s="336"/>
      <c r="W1" s="336"/>
      <c r="X1" s="336"/>
      <c r="Y1" s="336"/>
    </row>
    <row r="2" spans="1:25" ht="18" customHeight="1" x14ac:dyDescent="0.25">
      <c r="A2" s="336"/>
      <c r="B2" s="336"/>
      <c r="C2" s="336"/>
      <c r="D2" s="342" t="s">
        <v>1</v>
      </c>
      <c r="E2" s="336"/>
      <c r="F2" s="336"/>
      <c r="G2" s="336"/>
      <c r="H2" s="336"/>
      <c r="I2" s="336"/>
      <c r="J2" s="336"/>
      <c r="K2" s="336"/>
      <c r="L2" s="336"/>
      <c r="M2" s="336"/>
      <c r="N2" s="336"/>
      <c r="O2" s="336"/>
      <c r="P2" s="336"/>
      <c r="Q2" s="336"/>
      <c r="R2" s="336"/>
      <c r="S2" s="336"/>
      <c r="T2" s="336"/>
      <c r="U2" s="336"/>
      <c r="V2" s="336"/>
      <c r="W2" s="336"/>
      <c r="X2" s="336"/>
      <c r="Y2" s="336"/>
    </row>
    <row r="3" spans="1:25" ht="18" customHeight="1" x14ac:dyDescent="0.25">
      <c r="A3" s="336"/>
      <c r="B3" s="336"/>
      <c r="C3" s="336"/>
      <c r="D3" s="342" t="s">
        <v>2</v>
      </c>
      <c r="E3" s="336"/>
      <c r="F3" s="336"/>
      <c r="G3" s="336"/>
      <c r="H3" s="336"/>
      <c r="I3" s="336"/>
      <c r="J3" s="336"/>
      <c r="K3" s="336"/>
      <c r="L3" s="336"/>
      <c r="M3" s="336"/>
      <c r="N3" s="336"/>
      <c r="O3" s="336"/>
      <c r="P3" s="336"/>
      <c r="Q3" s="336"/>
      <c r="R3" s="336"/>
      <c r="S3" s="336"/>
      <c r="T3" s="336"/>
      <c r="U3" s="336"/>
      <c r="V3" s="336"/>
      <c r="W3" s="336"/>
      <c r="X3" s="336"/>
      <c r="Y3" s="336"/>
    </row>
    <row r="4" spans="1:25" ht="18" customHeight="1" x14ac:dyDescent="0.25">
      <c r="B4" s="343" t="s">
        <v>870</v>
      </c>
      <c r="C4" s="336"/>
      <c r="D4" s="336"/>
      <c r="E4" s="336"/>
      <c r="F4" s="336"/>
      <c r="G4" s="336"/>
      <c r="H4" s="336"/>
      <c r="I4" s="336"/>
      <c r="J4" s="336"/>
      <c r="K4" s="336"/>
      <c r="L4" s="336"/>
      <c r="M4" s="336"/>
      <c r="N4" s="336"/>
      <c r="O4" s="336"/>
      <c r="P4" s="336"/>
      <c r="Q4" s="336"/>
      <c r="R4" s="336"/>
      <c r="S4" s="336"/>
      <c r="T4" s="336"/>
      <c r="U4" s="336"/>
      <c r="V4" s="336"/>
      <c r="W4" s="336"/>
      <c r="X4" s="336"/>
      <c r="Y4" s="336"/>
    </row>
    <row r="5" spans="1:25" ht="2.85" customHeight="1" x14ac:dyDescent="0.25"/>
    <row r="6" spans="1:25" x14ac:dyDescent="0.25">
      <c r="B6" s="174" t="s">
        <v>2</v>
      </c>
      <c r="C6" s="523" t="s">
        <v>2</v>
      </c>
      <c r="D6" s="336"/>
      <c r="E6" s="175" t="s">
        <v>2</v>
      </c>
      <c r="F6" s="175" t="s">
        <v>2</v>
      </c>
      <c r="G6" s="518" t="s">
        <v>2</v>
      </c>
      <c r="H6" s="336"/>
      <c r="I6" s="518" t="s">
        <v>2</v>
      </c>
      <c r="J6" s="336"/>
      <c r="K6" s="175" t="s">
        <v>2</v>
      </c>
      <c r="L6" s="175" t="s">
        <v>2</v>
      </c>
      <c r="M6" s="175" t="s">
        <v>2</v>
      </c>
      <c r="N6" s="175" t="s">
        <v>2</v>
      </c>
      <c r="O6" s="175" t="s">
        <v>2</v>
      </c>
      <c r="P6" s="175" t="s">
        <v>2</v>
      </c>
      <c r="Q6" s="175" t="s">
        <v>2</v>
      </c>
      <c r="R6" s="175" t="s">
        <v>2</v>
      </c>
      <c r="S6" s="175" t="s">
        <v>2</v>
      </c>
      <c r="T6" s="175" t="s">
        <v>2</v>
      </c>
      <c r="U6" s="175" t="s">
        <v>2</v>
      </c>
      <c r="V6" s="175" t="s">
        <v>2</v>
      </c>
      <c r="W6" s="175" t="s">
        <v>2</v>
      </c>
      <c r="X6" s="175" t="s">
        <v>2</v>
      </c>
    </row>
    <row r="7" spans="1:25" x14ac:dyDescent="0.25">
      <c r="B7" s="211" t="s">
        <v>2</v>
      </c>
      <c r="C7" s="629" t="s">
        <v>2</v>
      </c>
      <c r="D7" s="336"/>
      <c r="E7" s="631" t="s">
        <v>871</v>
      </c>
      <c r="F7" s="536"/>
      <c r="G7" s="536"/>
      <c r="H7" s="536"/>
      <c r="I7" s="536"/>
      <c r="J7" s="537"/>
      <c r="K7" s="520" t="s">
        <v>690</v>
      </c>
      <c r="L7" s="381"/>
      <c r="M7" s="381"/>
      <c r="N7" s="381"/>
      <c r="O7" s="381"/>
      <c r="P7" s="377"/>
      <c r="Q7" s="520" t="s">
        <v>109</v>
      </c>
      <c r="R7" s="381"/>
      <c r="S7" s="381"/>
      <c r="T7" s="377"/>
      <c r="U7" s="520" t="s">
        <v>691</v>
      </c>
      <c r="V7" s="381"/>
      <c r="W7" s="381"/>
      <c r="X7" s="377"/>
    </row>
    <row r="8" spans="1:25" ht="18" customHeight="1" x14ac:dyDescent="0.25">
      <c r="C8" s="629" t="s">
        <v>2</v>
      </c>
      <c r="D8" s="336"/>
      <c r="E8" s="630" t="s">
        <v>2</v>
      </c>
      <c r="F8" s="336"/>
      <c r="G8" s="336"/>
      <c r="H8" s="336"/>
      <c r="I8" s="336"/>
      <c r="J8" s="348"/>
      <c r="K8" s="520" t="s">
        <v>692</v>
      </c>
      <c r="L8" s="377"/>
      <c r="M8" s="520" t="s">
        <v>693</v>
      </c>
      <c r="N8" s="377"/>
      <c r="O8" s="520" t="s">
        <v>694</v>
      </c>
      <c r="P8" s="377"/>
      <c r="Q8" s="520" t="s">
        <v>695</v>
      </c>
      <c r="R8" s="377"/>
      <c r="S8" s="520" t="s">
        <v>696</v>
      </c>
      <c r="T8" s="377"/>
      <c r="U8" s="520" t="s">
        <v>697</v>
      </c>
      <c r="V8" s="377"/>
      <c r="W8" s="520" t="s">
        <v>698</v>
      </c>
      <c r="X8" s="377"/>
    </row>
    <row r="9" spans="1:25" ht="36" x14ac:dyDescent="0.25">
      <c r="B9" s="379" t="s">
        <v>872</v>
      </c>
      <c r="C9" s="381"/>
      <c r="D9" s="377"/>
      <c r="E9" s="37" t="s">
        <v>700</v>
      </c>
      <c r="F9" s="37" t="s">
        <v>111</v>
      </c>
      <c r="G9" s="380" t="s">
        <v>112</v>
      </c>
      <c r="H9" s="377"/>
      <c r="I9" s="380" t="s">
        <v>712</v>
      </c>
      <c r="J9" s="377"/>
      <c r="K9" s="176" t="s">
        <v>700</v>
      </c>
      <c r="L9" s="176" t="s">
        <v>112</v>
      </c>
      <c r="M9" s="176" t="s">
        <v>700</v>
      </c>
      <c r="N9" s="176" t="s">
        <v>112</v>
      </c>
      <c r="O9" s="176" t="s">
        <v>700</v>
      </c>
      <c r="P9" s="176" t="s">
        <v>112</v>
      </c>
      <c r="Q9" s="176" t="s">
        <v>700</v>
      </c>
      <c r="R9" s="176" t="s">
        <v>112</v>
      </c>
      <c r="S9" s="176" t="s">
        <v>700</v>
      </c>
      <c r="T9" s="176" t="s">
        <v>112</v>
      </c>
      <c r="U9" s="176" t="s">
        <v>700</v>
      </c>
      <c r="V9" s="176" t="s">
        <v>112</v>
      </c>
      <c r="W9" s="176" t="s">
        <v>700</v>
      </c>
      <c r="X9" s="176" t="s">
        <v>112</v>
      </c>
    </row>
    <row r="10" spans="1:25" x14ac:dyDescent="0.25">
      <c r="B10" s="185" t="s">
        <v>873</v>
      </c>
      <c r="C10" s="545" t="s">
        <v>2</v>
      </c>
      <c r="D10" s="336"/>
      <c r="E10" s="196">
        <v>394779</v>
      </c>
      <c r="F10" s="40">
        <v>0.92587233164315896</v>
      </c>
      <c r="G10" s="568">
        <v>6488188478.3699999</v>
      </c>
      <c r="H10" s="336"/>
      <c r="I10" s="569">
        <v>0.99824054893612402</v>
      </c>
      <c r="J10" s="336"/>
      <c r="K10" s="186">
        <v>64625</v>
      </c>
      <c r="L10" s="187">
        <v>521368839.11000001</v>
      </c>
      <c r="M10" s="186">
        <v>328808</v>
      </c>
      <c r="N10" s="187">
        <v>5934157418.9799995</v>
      </c>
      <c r="O10" s="186">
        <v>1346</v>
      </c>
      <c r="P10" s="187">
        <v>32662220.280000001</v>
      </c>
      <c r="Q10" s="212">
        <v>196037</v>
      </c>
      <c r="R10" s="213">
        <v>3683610160.48</v>
      </c>
      <c r="S10" s="212">
        <v>198742</v>
      </c>
      <c r="T10" s="213">
        <v>2804578317.8899999</v>
      </c>
      <c r="U10" s="212">
        <v>379536</v>
      </c>
      <c r="V10" s="213">
        <v>6152659573.6899996</v>
      </c>
      <c r="W10" s="212">
        <v>15243</v>
      </c>
      <c r="X10" s="213">
        <v>335528904.68000001</v>
      </c>
    </row>
    <row r="11" spans="1:25" x14ac:dyDescent="0.25">
      <c r="B11" s="89" t="s">
        <v>874</v>
      </c>
      <c r="C11" s="551" t="s">
        <v>2</v>
      </c>
      <c r="D11" s="336"/>
      <c r="E11" s="193">
        <v>31607</v>
      </c>
      <c r="F11" s="195">
        <v>7.4127668356840995E-2</v>
      </c>
      <c r="G11" s="572">
        <v>11435770.800000001</v>
      </c>
      <c r="H11" s="336"/>
      <c r="I11" s="573">
        <v>1.7594510638765501E-3</v>
      </c>
      <c r="J11" s="336"/>
      <c r="K11" s="189">
        <v>3083</v>
      </c>
      <c r="L11" s="188">
        <v>1308698.6200000001</v>
      </c>
      <c r="M11" s="189">
        <v>28477</v>
      </c>
      <c r="N11" s="188">
        <v>10127072.18</v>
      </c>
      <c r="O11" s="189">
        <v>47</v>
      </c>
      <c r="P11" s="188">
        <v>0</v>
      </c>
      <c r="Q11" s="214">
        <v>17237</v>
      </c>
      <c r="R11" s="194">
        <v>5293847.2</v>
      </c>
      <c r="S11" s="214">
        <v>14370</v>
      </c>
      <c r="T11" s="194">
        <v>6141923.5999999996</v>
      </c>
      <c r="U11" s="214">
        <v>30899</v>
      </c>
      <c r="V11" s="194">
        <v>10140258.85</v>
      </c>
      <c r="W11" s="214">
        <v>708</v>
      </c>
      <c r="X11" s="194">
        <v>1295511.95</v>
      </c>
    </row>
    <row r="12" spans="1:25" x14ac:dyDescent="0.25">
      <c r="B12" s="190" t="s">
        <v>116</v>
      </c>
      <c r="C12" s="556" t="s">
        <v>2</v>
      </c>
      <c r="D12" s="381"/>
      <c r="E12" s="197">
        <v>426386</v>
      </c>
      <c r="F12" s="198">
        <v>1</v>
      </c>
      <c r="G12" s="576">
        <v>6499624249.1700001</v>
      </c>
      <c r="H12" s="381"/>
      <c r="I12" s="575">
        <v>1</v>
      </c>
      <c r="J12" s="381"/>
      <c r="K12" s="191">
        <v>67708</v>
      </c>
      <c r="L12" s="192">
        <v>522677537.73000002</v>
      </c>
      <c r="M12" s="191">
        <v>357285</v>
      </c>
      <c r="N12" s="192">
        <v>5944284491.1599998</v>
      </c>
      <c r="O12" s="191">
        <v>1393</v>
      </c>
      <c r="P12" s="192">
        <v>32662220.280000001</v>
      </c>
      <c r="Q12" s="215">
        <v>213274</v>
      </c>
      <c r="R12" s="216">
        <v>3688904007.6799998</v>
      </c>
      <c r="S12" s="215">
        <v>213112</v>
      </c>
      <c r="T12" s="216">
        <v>2810720241.4899998</v>
      </c>
      <c r="U12" s="215">
        <v>410435</v>
      </c>
      <c r="V12" s="216">
        <v>6162799832.54</v>
      </c>
      <c r="W12" s="215">
        <v>15951</v>
      </c>
      <c r="X12" s="216">
        <v>336824416.63</v>
      </c>
    </row>
    <row r="13" spans="1:25" x14ac:dyDescent="0.25">
      <c r="B13" s="174" t="s">
        <v>2</v>
      </c>
      <c r="C13" s="523" t="s">
        <v>2</v>
      </c>
      <c r="D13" s="336"/>
      <c r="E13" s="175" t="s">
        <v>2</v>
      </c>
      <c r="F13" s="175" t="s">
        <v>2</v>
      </c>
      <c r="G13" s="518" t="s">
        <v>2</v>
      </c>
      <c r="H13" s="336"/>
      <c r="I13" s="518" t="s">
        <v>2</v>
      </c>
      <c r="J13" s="336"/>
      <c r="K13" s="175" t="s">
        <v>2</v>
      </c>
      <c r="L13" s="175" t="s">
        <v>2</v>
      </c>
      <c r="M13" s="175" t="s">
        <v>2</v>
      </c>
      <c r="N13" s="175" t="s">
        <v>2</v>
      </c>
      <c r="O13" s="175" t="s">
        <v>2</v>
      </c>
      <c r="P13" s="175" t="s">
        <v>2</v>
      </c>
      <c r="Q13" s="175" t="s">
        <v>2</v>
      </c>
      <c r="R13" s="175" t="s">
        <v>2</v>
      </c>
      <c r="S13" s="175" t="s">
        <v>2</v>
      </c>
      <c r="T13" s="175" t="s">
        <v>2</v>
      </c>
      <c r="U13" s="175" t="s">
        <v>2</v>
      </c>
      <c r="V13" s="175" t="s">
        <v>2</v>
      </c>
      <c r="W13" s="175" t="s">
        <v>2</v>
      </c>
      <c r="X13" s="175" t="s">
        <v>2</v>
      </c>
    </row>
    <row r="14" spans="1:25" x14ac:dyDescent="0.25">
      <c r="B14" s="217" t="s">
        <v>2</v>
      </c>
      <c r="C14" s="626" t="s">
        <v>2</v>
      </c>
      <c r="D14" s="336"/>
      <c r="E14" s="175" t="s">
        <v>2</v>
      </c>
      <c r="F14" s="175" t="s">
        <v>2</v>
      </c>
      <c r="G14" s="518" t="s">
        <v>2</v>
      </c>
      <c r="H14" s="336"/>
      <c r="I14" s="518" t="s">
        <v>2</v>
      </c>
      <c r="J14" s="336"/>
      <c r="K14" s="175" t="s">
        <v>2</v>
      </c>
      <c r="L14" s="175" t="s">
        <v>2</v>
      </c>
      <c r="M14" s="175" t="s">
        <v>2</v>
      </c>
      <c r="N14" s="175" t="s">
        <v>2</v>
      </c>
      <c r="O14" s="175" t="s">
        <v>2</v>
      </c>
      <c r="P14" s="175" t="s">
        <v>2</v>
      </c>
      <c r="Q14" s="175" t="s">
        <v>2</v>
      </c>
      <c r="R14" s="175" t="s">
        <v>2</v>
      </c>
      <c r="S14" s="175" t="s">
        <v>2</v>
      </c>
      <c r="T14" s="175" t="s">
        <v>2</v>
      </c>
      <c r="U14" s="175" t="s">
        <v>2</v>
      </c>
      <c r="V14" s="175" t="s">
        <v>2</v>
      </c>
      <c r="W14" s="175" t="s">
        <v>2</v>
      </c>
      <c r="X14" s="175" t="s">
        <v>2</v>
      </c>
    </row>
    <row r="15" spans="1:25" x14ac:dyDescent="0.25">
      <c r="B15" s="174" t="s">
        <v>2</v>
      </c>
      <c r="C15" s="523" t="s">
        <v>2</v>
      </c>
      <c r="D15" s="336"/>
      <c r="E15" s="175" t="s">
        <v>2</v>
      </c>
      <c r="F15" s="175" t="s">
        <v>2</v>
      </c>
      <c r="G15" s="518" t="s">
        <v>2</v>
      </c>
      <c r="H15" s="336"/>
      <c r="I15" s="518" t="s">
        <v>2</v>
      </c>
      <c r="J15" s="336"/>
      <c r="K15" s="175" t="s">
        <v>2</v>
      </c>
      <c r="L15" s="175" t="s">
        <v>2</v>
      </c>
      <c r="M15" s="175" t="s">
        <v>2</v>
      </c>
      <c r="N15" s="175" t="s">
        <v>2</v>
      </c>
      <c r="O15" s="175" t="s">
        <v>2</v>
      </c>
      <c r="P15" s="175" t="s">
        <v>2</v>
      </c>
      <c r="Q15" s="175" t="s">
        <v>2</v>
      </c>
      <c r="R15" s="175" t="s">
        <v>2</v>
      </c>
      <c r="S15" s="175" t="s">
        <v>2</v>
      </c>
      <c r="T15" s="175" t="s">
        <v>2</v>
      </c>
      <c r="U15" s="175" t="s">
        <v>2</v>
      </c>
      <c r="V15" s="175" t="s">
        <v>2</v>
      </c>
      <c r="W15" s="175" t="s">
        <v>2</v>
      </c>
      <c r="X15" s="175" t="s">
        <v>2</v>
      </c>
    </row>
    <row r="16" spans="1:25" x14ac:dyDescent="0.25">
      <c r="B16" s="211" t="s">
        <v>2</v>
      </c>
      <c r="C16" s="629" t="s">
        <v>2</v>
      </c>
      <c r="D16" s="336"/>
      <c r="E16" s="631" t="s">
        <v>871</v>
      </c>
      <c r="F16" s="536"/>
      <c r="G16" s="536"/>
      <c r="H16" s="536"/>
      <c r="I16" s="536"/>
      <c r="J16" s="537"/>
      <c r="K16" s="520" t="s">
        <v>690</v>
      </c>
      <c r="L16" s="381"/>
      <c r="M16" s="381"/>
      <c r="N16" s="381"/>
      <c r="O16" s="381"/>
      <c r="P16" s="377"/>
      <c r="Q16" s="520" t="s">
        <v>109</v>
      </c>
      <c r="R16" s="381"/>
      <c r="S16" s="381"/>
      <c r="T16" s="377"/>
      <c r="U16" s="520" t="s">
        <v>691</v>
      </c>
      <c r="V16" s="381"/>
      <c r="W16" s="381"/>
      <c r="X16" s="377"/>
    </row>
    <row r="17" spans="2:24" ht="18" customHeight="1" x14ac:dyDescent="0.25">
      <c r="C17" s="629" t="s">
        <v>2</v>
      </c>
      <c r="D17" s="336"/>
      <c r="E17" s="630" t="s">
        <v>2</v>
      </c>
      <c r="F17" s="336"/>
      <c r="G17" s="336"/>
      <c r="H17" s="336"/>
      <c r="I17" s="336"/>
      <c r="J17" s="348"/>
      <c r="K17" s="520" t="s">
        <v>692</v>
      </c>
      <c r="L17" s="377"/>
      <c r="M17" s="520" t="s">
        <v>693</v>
      </c>
      <c r="N17" s="377"/>
      <c r="O17" s="520" t="s">
        <v>694</v>
      </c>
      <c r="P17" s="377"/>
      <c r="Q17" s="520" t="s">
        <v>695</v>
      </c>
      <c r="R17" s="377"/>
      <c r="S17" s="520" t="s">
        <v>696</v>
      </c>
      <c r="T17" s="377"/>
      <c r="U17" s="520" t="s">
        <v>697</v>
      </c>
      <c r="V17" s="377"/>
      <c r="W17" s="520" t="s">
        <v>698</v>
      </c>
      <c r="X17" s="377"/>
    </row>
    <row r="18" spans="2:24" ht="36" x14ac:dyDescent="0.25">
      <c r="B18" s="379" t="s">
        <v>875</v>
      </c>
      <c r="C18" s="381"/>
      <c r="D18" s="377"/>
      <c r="E18" s="37" t="s">
        <v>700</v>
      </c>
      <c r="F18" s="37" t="s">
        <v>111</v>
      </c>
      <c r="G18" s="380" t="s">
        <v>112</v>
      </c>
      <c r="H18" s="377"/>
      <c r="I18" s="380" t="s">
        <v>712</v>
      </c>
      <c r="J18" s="377"/>
      <c r="K18" s="176" t="s">
        <v>700</v>
      </c>
      <c r="L18" s="176" t="s">
        <v>112</v>
      </c>
      <c r="M18" s="176" t="s">
        <v>700</v>
      </c>
      <c r="N18" s="176" t="s">
        <v>112</v>
      </c>
      <c r="O18" s="176" t="s">
        <v>700</v>
      </c>
      <c r="P18" s="176" t="s">
        <v>112</v>
      </c>
      <c r="Q18" s="176" t="s">
        <v>700</v>
      </c>
      <c r="R18" s="176" t="s">
        <v>112</v>
      </c>
      <c r="S18" s="176" t="s">
        <v>700</v>
      </c>
      <c r="T18" s="176" t="s">
        <v>112</v>
      </c>
      <c r="U18" s="176" t="s">
        <v>700</v>
      </c>
      <c r="V18" s="176" t="s">
        <v>112</v>
      </c>
      <c r="W18" s="176" t="s">
        <v>700</v>
      </c>
      <c r="X18" s="176" t="s">
        <v>112</v>
      </c>
    </row>
    <row r="19" spans="2:24" x14ac:dyDescent="0.25">
      <c r="B19" s="185" t="s">
        <v>21</v>
      </c>
      <c r="C19" s="545" t="s">
        <v>2</v>
      </c>
      <c r="D19" s="336"/>
      <c r="E19" s="196">
        <v>409800</v>
      </c>
      <c r="F19" s="40">
        <v>0.96110097423461405</v>
      </c>
      <c r="G19" s="568">
        <v>6239914314.1499996</v>
      </c>
      <c r="H19" s="336"/>
      <c r="I19" s="569">
        <v>0.96004231551490604</v>
      </c>
      <c r="J19" s="336"/>
      <c r="K19" s="186">
        <v>64164</v>
      </c>
      <c r="L19" s="187">
        <v>488623982.33999997</v>
      </c>
      <c r="M19" s="186">
        <v>344460</v>
      </c>
      <c r="N19" s="187">
        <v>5723639037.6400003</v>
      </c>
      <c r="O19" s="186">
        <v>1176</v>
      </c>
      <c r="P19" s="187">
        <v>27651294.170000002</v>
      </c>
      <c r="Q19" s="212">
        <v>203492</v>
      </c>
      <c r="R19" s="213">
        <v>3523823793.6500001</v>
      </c>
      <c r="S19" s="212">
        <v>206308</v>
      </c>
      <c r="T19" s="213">
        <v>2716090520.5</v>
      </c>
      <c r="U19" s="212">
        <v>397266</v>
      </c>
      <c r="V19" s="213">
        <v>5958259610.8199997</v>
      </c>
      <c r="W19" s="212">
        <v>12534</v>
      </c>
      <c r="X19" s="213">
        <v>281654703.32999998</v>
      </c>
    </row>
    <row r="20" spans="2:24" x14ac:dyDescent="0.25">
      <c r="B20" s="89" t="s">
        <v>876</v>
      </c>
      <c r="C20" s="551" t="s">
        <v>2</v>
      </c>
      <c r="D20" s="336"/>
      <c r="E20" s="193">
        <v>15949</v>
      </c>
      <c r="F20" s="195">
        <v>3.74050742754218E-2</v>
      </c>
      <c r="G20" s="572">
        <v>254413700</v>
      </c>
      <c r="H20" s="336"/>
      <c r="I20" s="573">
        <v>3.9142831992555402E-2</v>
      </c>
      <c r="J20" s="336"/>
      <c r="K20" s="189">
        <v>2950</v>
      </c>
      <c r="L20" s="188">
        <v>29558514.82</v>
      </c>
      <c r="M20" s="189">
        <v>12805</v>
      </c>
      <c r="N20" s="188">
        <v>220374185.05000001</v>
      </c>
      <c r="O20" s="189">
        <v>194</v>
      </c>
      <c r="P20" s="188">
        <v>4481000.13</v>
      </c>
      <c r="Q20" s="214">
        <v>9161</v>
      </c>
      <c r="R20" s="194">
        <v>159922488.22</v>
      </c>
      <c r="S20" s="214">
        <v>6788</v>
      </c>
      <c r="T20" s="194">
        <v>94491211.780000001</v>
      </c>
      <c r="U20" s="214">
        <v>13169</v>
      </c>
      <c r="V20" s="194">
        <v>204540221.72</v>
      </c>
      <c r="W20" s="214">
        <v>2780</v>
      </c>
      <c r="X20" s="194">
        <v>49873478.280000001</v>
      </c>
    </row>
    <row r="21" spans="2:24" x14ac:dyDescent="0.25">
      <c r="B21" s="185" t="s">
        <v>877</v>
      </c>
      <c r="C21" s="545" t="s">
        <v>2</v>
      </c>
      <c r="D21" s="336"/>
      <c r="E21" s="196">
        <v>219</v>
      </c>
      <c r="F21" s="40">
        <v>5.13619115074135E-4</v>
      </c>
      <c r="G21" s="568">
        <v>2467214.4900000002</v>
      </c>
      <c r="H21" s="336"/>
      <c r="I21" s="569">
        <v>3.79593403467141E-4</v>
      </c>
      <c r="J21" s="336"/>
      <c r="K21" s="186">
        <v>176</v>
      </c>
      <c r="L21" s="187">
        <v>1666020.04</v>
      </c>
      <c r="M21" s="186">
        <v>20</v>
      </c>
      <c r="N21" s="187">
        <v>271268.46999999997</v>
      </c>
      <c r="O21" s="186">
        <v>23</v>
      </c>
      <c r="P21" s="187">
        <v>529925.98</v>
      </c>
      <c r="Q21" s="212">
        <v>203</v>
      </c>
      <c r="R21" s="213">
        <v>2328705.2799999998</v>
      </c>
      <c r="S21" s="212">
        <v>16</v>
      </c>
      <c r="T21" s="213">
        <v>138509.21</v>
      </c>
      <c r="U21" s="212">
        <v>0</v>
      </c>
      <c r="V21" s="213">
        <v>0</v>
      </c>
      <c r="W21" s="212">
        <v>219</v>
      </c>
      <c r="X21" s="213">
        <v>2467214.4900000002</v>
      </c>
    </row>
    <row r="22" spans="2:24" x14ac:dyDescent="0.25">
      <c r="B22" s="89" t="s">
        <v>878</v>
      </c>
      <c r="C22" s="551" t="s">
        <v>2</v>
      </c>
      <c r="D22" s="336"/>
      <c r="E22" s="193">
        <v>21</v>
      </c>
      <c r="F22" s="195">
        <v>4.9251148020807403E-5</v>
      </c>
      <c r="G22" s="572">
        <v>254445.64</v>
      </c>
      <c r="H22" s="336"/>
      <c r="I22" s="573">
        <v>3.9147746122784402E-5</v>
      </c>
      <c r="J22" s="336"/>
      <c r="K22" s="189">
        <v>21</v>
      </c>
      <c r="L22" s="188">
        <v>254445.64</v>
      </c>
      <c r="M22" s="189">
        <v>0</v>
      </c>
      <c r="N22" s="188">
        <v>0</v>
      </c>
      <c r="O22" s="189">
        <v>0</v>
      </c>
      <c r="P22" s="188">
        <v>0</v>
      </c>
      <c r="Q22" s="214">
        <v>21</v>
      </c>
      <c r="R22" s="194">
        <v>254445.64</v>
      </c>
      <c r="S22" s="214">
        <v>0</v>
      </c>
      <c r="T22" s="194">
        <v>0</v>
      </c>
      <c r="U22" s="214">
        <v>0</v>
      </c>
      <c r="V22" s="194">
        <v>0</v>
      </c>
      <c r="W22" s="214">
        <v>21</v>
      </c>
      <c r="X22" s="194">
        <v>254445.64</v>
      </c>
    </row>
    <row r="23" spans="2:24" x14ac:dyDescent="0.25">
      <c r="B23" s="185" t="s">
        <v>879</v>
      </c>
      <c r="C23" s="545" t="s">
        <v>2</v>
      </c>
      <c r="D23" s="336"/>
      <c r="E23" s="196">
        <v>397</v>
      </c>
      <c r="F23" s="40">
        <v>9.3108122686955E-4</v>
      </c>
      <c r="G23" s="568">
        <v>2574574.89</v>
      </c>
      <c r="H23" s="336"/>
      <c r="I23" s="569">
        <v>3.96111342948598E-4</v>
      </c>
      <c r="J23" s="336"/>
      <c r="K23" s="186">
        <v>397</v>
      </c>
      <c r="L23" s="187">
        <v>2574574.89</v>
      </c>
      <c r="M23" s="186">
        <v>0</v>
      </c>
      <c r="N23" s="187">
        <v>0</v>
      </c>
      <c r="O23" s="186">
        <v>0</v>
      </c>
      <c r="P23" s="187">
        <v>0</v>
      </c>
      <c r="Q23" s="212">
        <v>397</v>
      </c>
      <c r="R23" s="213">
        <v>2574574.89</v>
      </c>
      <c r="S23" s="212">
        <v>0</v>
      </c>
      <c r="T23" s="213">
        <v>0</v>
      </c>
      <c r="U23" s="212">
        <v>0</v>
      </c>
      <c r="V23" s="213">
        <v>0</v>
      </c>
      <c r="W23" s="212">
        <v>397</v>
      </c>
      <c r="X23" s="213">
        <v>2574574.89</v>
      </c>
    </row>
    <row r="24" spans="2:24" x14ac:dyDescent="0.25">
      <c r="B24" s="190" t="s">
        <v>116</v>
      </c>
      <c r="C24" s="556" t="s">
        <v>2</v>
      </c>
      <c r="D24" s="381"/>
      <c r="E24" s="197">
        <v>426386</v>
      </c>
      <c r="F24" s="198">
        <v>1</v>
      </c>
      <c r="G24" s="576">
        <v>6499624249.1700001</v>
      </c>
      <c r="H24" s="381"/>
      <c r="I24" s="575">
        <v>1</v>
      </c>
      <c r="J24" s="381"/>
      <c r="K24" s="191">
        <v>67708</v>
      </c>
      <c r="L24" s="192">
        <v>522677537.73000002</v>
      </c>
      <c r="M24" s="191">
        <v>357285</v>
      </c>
      <c r="N24" s="192">
        <v>5944284491.1599998</v>
      </c>
      <c r="O24" s="191">
        <v>1393</v>
      </c>
      <c r="P24" s="192">
        <v>32662220.280000001</v>
      </c>
      <c r="Q24" s="215">
        <v>213274</v>
      </c>
      <c r="R24" s="216">
        <v>3688904007.6799998</v>
      </c>
      <c r="S24" s="215">
        <v>213112</v>
      </c>
      <c r="T24" s="216">
        <v>2810720241.4899998</v>
      </c>
      <c r="U24" s="215">
        <v>410435</v>
      </c>
      <c r="V24" s="216">
        <v>6162799832.54</v>
      </c>
      <c r="W24" s="215">
        <v>15951</v>
      </c>
      <c r="X24" s="216">
        <v>336824416.63</v>
      </c>
    </row>
    <row r="25" spans="2:24" x14ac:dyDescent="0.25">
      <c r="B25" s="174" t="s">
        <v>2</v>
      </c>
      <c r="C25" s="523" t="s">
        <v>2</v>
      </c>
      <c r="D25" s="336"/>
      <c r="E25" s="175" t="s">
        <v>2</v>
      </c>
      <c r="F25" s="175" t="s">
        <v>2</v>
      </c>
      <c r="G25" s="518" t="s">
        <v>2</v>
      </c>
      <c r="H25" s="336"/>
      <c r="I25" s="518" t="s">
        <v>2</v>
      </c>
      <c r="J25" s="336"/>
      <c r="K25" s="175" t="s">
        <v>2</v>
      </c>
      <c r="L25" s="175" t="s">
        <v>2</v>
      </c>
      <c r="M25" s="175" t="s">
        <v>2</v>
      </c>
      <c r="N25" s="175" t="s">
        <v>2</v>
      </c>
      <c r="O25" s="175" t="s">
        <v>2</v>
      </c>
      <c r="P25" s="175" t="s">
        <v>2</v>
      </c>
      <c r="Q25" s="175" t="s">
        <v>2</v>
      </c>
      <c r="R25" s="175" t="s">
        <v>2</v>
      </c>
      <c r="S25" s="175" t="s">
        <v>2</v>
      </c>
      <c r="T25" s="175" t="s">
        <v>2</v>
      </c>
      <c r="U25" s="175" t="s">
        <v>2</v>
      </c>
      <c r="V25" s="175" t="s">
        <v>2</v>
      </c>
      <c r="W25" s="175" t="s">
        <v>2</v>
      </c>
      <c r="X25" s="175" t="s">
        <v>2</v>
      </c>
    </row>
    <row r="26" spans="2:24" x14ac:dyDescent="0.25">
      <c r="B26" s="217" t="s">
        <v>2</v>
      </c>
      <c r="C26" s="626" t="s">
        <v>2</v>
      </c>
      <c r="D26" s="336"/>
      <c r="E26" s="175" t="s">
        <v>2</v>
      </c>
      <c r="F26" s="175" t="s">
        <v>2</v>
      </c>
      <c r="G26" s="518" t="s">
        <v>2</v>
      </c>
      <c r="H26" s="336"/>
      <c r="I26" s="518" t="s">
        <v>2</v>
      </c>
      <c r="J26" s="336"/>
      <c r="K26" s="175" t="s">
        <v>2</v>
      </c>
      <c r="L26" s="175" t="s">
        <v>2</v>
      </c>
      <c r="M26" s="175" t="s">
        <v>2</v>
      </c>
      <c r="N26" s="175" t="s">
        <v>2</v>
      </c>
      <c r="O26" s="175" t="s">
        <v>2</v>
      </c>
      <c r="P26" s="175" t="s">
        <v>2</v>
      </c>
      <c r="Q26" s="175" t="s">
        <v>2</v>
      </c>
      <c r="R26" s="175" t="s">
        <v>2</v>
      </c>
      <c r="S26" s="175" t="s">
        <v>2</v>
      </c>
      <c r="T26" s="175" t="s">
        <v>2</v>
      </c>
      <c r="U26" s="175" t="s">
        <v>2</v>
      </c>
      <c r="V26" s="175" t="s">
        <v>2</v>
      </c>
      <c r="W26" s="175" t="s">
        <v>2</v>
      </c>
      <c r="X26" s="175" t="s">
        <v>2</v>
      </c>
    </row>
    <row r="27" spans="2:24" x14ac:dyDescent="0.25">
      <c r="B27" s="174" t="s">
        <v>2</v>
      </c>
      <c r="C27" s="523" t="s">
        <v>2</v>
      </c>
      <c r="D27" s="336"/>
      <c r="E27" s="175" t="s">
        <v>2</v>
      </c>
      <c r="F27" s="175" t="s">
        <v>2</v>
      </c>
      <c r="G27" s="518" t="s">
        <v>2</v>
      </c>
      <c r="H27" s="336"/>
      <c r="I27" s="518" t="s">
        <v>2</v>
      </c>
      <c r="J27" s="336"/>
      <c r="K27" s="175" t="s">
        <v>2</v>
      </c>
      <c r="L27" s="175" t="s">
        <v>2</v>
      </c>
      <c r="M27" s="175" t="s">
        <v>2</v>
      </c>
      <c r="N27" s="175" t="s">
        <v>2</v>
      </c>
      <c r="O27" s="175" t="s">
        <v>2</v>
      </c>
      <c r="P27" s="175" t="s">
        <v>2</v>
      </c>
      <c r="Q27" s="175" t="s">
        <v>2</v>
      </c>
      <c r="R27" s="175" t="s">
        <v>2</v>
      </c>
      <c r="S27" s="175" t="s">
        <v>2</v>
      </c>
      <c r="T27" s="175" t="s">
        <v>2</v>
      </c>
      <c r="U27" s="175" t="s">
        <v>2</v>
      </c>
      <c r="V27" s="175" t="s">
        <v>2</v>
      </c>
      <c r="W27" s="175" t="s">
        <v>2</v>
      </c>
      <c r="X27" s="175" t="s">
        <v>2</v>
      </c>
    </row>
    <row r="28" spans="2:24" x14ac:dyDescent="0.25">
      <c r="B28" s="211" t="s">
        <v>2</v>
      </c>
      <c r="C28" s="629" t="s">
        <v>2</v>
      </c>
      <c r="D28" s="336"/>
      <c r="E28" s="631" t="s">
        <v>871</v>
      </c>
      <c r="F28" s="536"/>
      <c r="G28" s="536"/>
      <c r="H28" s="536"/>
      <c r="I28" s="536"/>
      <c r="J28" s="537"/>
      <c r="K28" s="520" t="s">
        <v>690</v>
      </c>
      <c r="L28" s="381"/>
      <c r="M28" s="381"/>
      <c r="N28" s="381"/>
      <c r="O28" s="381"/>
      <c r="P28" s="377"/>
      <c r="Q28" s="520" t="s">
        <v>109</v>
      </c>
      <c r="R28" s="381"/>
      <c r="S28" s="381"/>
      <c r="T28" s="377"/>
      <c r="U28" s="520" t="s">
        <v>691</v>
      </c>
      <c r="V28" s="381"/>
      <c r="W28" s="381"/>
      <c r="X28" s="377"/>
    </row>
    <row r="29" spans="2:24" ht="18" customHeight="1" x14ac:dyDescent="0.25">
      <c r="C29" s="629" t="s">
        <v>2</v>
      </c>
      <c r="D29" s="336"/>
      <c r="E29" s="630" t="s">
        <v>2</v>
      </c>
      <c r="F29" s="336"/>
      <c r="G29" s="336"/>
      <c r="H29" s="336"/>
      <c r="I29" s="336"/>
      <c r="J29" s="348"/>
      <c r="K29" s="520" t="s">
        <v>692</v>
      </c>
      <c r="L29" s="377"/>
      <c r="M29" s="520" t="s">
        <v>693</v>
      </c>
      <c r="N29" s="377"/>
      <c r="O29" s="520" t="s">
        <v>694</v>
      </c>
      <c r="P29" s="377"/>
      <c r="Q29" s="520" t="s">
        <v>695</v>
      </c>
      <c r="R29" s="377"/>
      <c r="S29" s="520" t="s">
        <v>696</v>
      </c>
      <c r="T29" s="377"/>
      <c r="U29" s="520" t="s">
        <v>697</v>
      </c>
      <c r="V29" s="377"/>
      <c r="W29" s="520" t="s">
        <v>698</v>
      </c>
      <c r="X29" s="377"/>
    </row>
    <row r="30" spans="2:24" ht="36" x14ac:dyDescent="0.25">
      <c r="B30" s="379" t="s">
        <v>880</v>
      </c>
      <c r="C30" s="381"/>
      <c r="D30" s="377"/>
      <c r="E30" s="37" t="s">
        <v>700</v>
      </c>
      <c r="F30" s="37" t="s">
        <v>111</v>
      </c>
      <c r="G30" s="380" t="s">
        <v>112</v>
      </c>
      <c r="H30" s="377"/>
      <c r="I30" s="380" t="s">
        <v>712</v>
      </c>
      <c r="J30" s="377"/>
      <c r="K30" s="176" t="s">
        <v>700</v>
      </c>
      <c r="L30" s="176" t="s">
        <v>112</v>
      </c>
      <c r="M30" s="176" t="s">
        <v>700</v>
      </c>
      <c r="N30" s="176" t="s">
        <v>112</v>
      </c>
      <c r="O30" s="176" t="s">
        <v>700</v>
      </c>
      <c r="P30" s="176" t="s">
        <v>112</v>
      </c>
      <c r="Q30" s="176" t="s">
        <v>700</v>
      </c>
      <c r="R30" s="176" t="s">
        <v>112</v>
      </c>
      <c r="S30" s="176" t="s">
        <v>700</v>
      </c>
      <c r="T30" s="176" t="s">
        <v>112</v>
      </c>
      <c r="U30" s="176" t="s">
        <v>700</v>
      </c>
      <c r="V30" s="176" t="s">
        <v>112</v>
      </c>
      <c r="W30" s="176" t="s">
        <v>700</v>
      </c>
      <c r="X30" s="176" t="s">
        <v>112</v>
      </c>
    </row>
    <row r="31" spans="2:24" x14ac:dyDescent="0.25">
      <c r="B31" s="89">
        <v>1</v>
      </c>
      <c r="C31" s="551" t="s">
        <v>2</v>
      </c>
      <c r="D31" s="336"/>
      <c r="E31" s="193">
        <v>397</v>
      </c>
      <c r="F31" s="195">
        <v>9.0929288163388701E-4</v>
      </c>
      <c r="G31" s="572">
        <v>2574574.89</v>
      </c>
      <c r="H31" s="336"/>
      <c r="I31" s="573">
        <v>3.96111342948598E-4</v>
      </c>
      <c r="J31" s="336"/>
      <c r="K31" s="189">
        <v>397</v>
      </c>
      <c r="L31" s="188">
        <v>2574574.89</v>
      </c>
      <c r="M31" s="189">
        <v>0</v>
      </c>
      <c r="N31" s="188">
        <v>0</v>
      </c>
      <c r="O31" s="189">
        <v>0</v>
      </c>
      <c r="P31" s="188">
        <v>0</v>
      </c>
      <c r="Q31" s="214">
        <v>397</v>
      </c>
      <c r="R31" s="194">
        <v>2574574.89</v>
      </c>
      <c r="S31" s="214">
        <v>0</v>
      </c>
      <c r="T31" s="194">
        <v>0</v>
      </c>
      <c r="U31" s="214">
        <v>0</v>
      </c>
      <c r="V31" s="194">
        <v>0</v>
      </c>
      <c r="W31" s="214">
        <v>397</v>
      </c>
      <c r="X31" s="194">
        <v>2574574.89</v>
      </c>
    </row>
    <row r="32" spans="2:24" x14ac:dyDescent="0.25">
      <c r="B32" s="185">
        <v>2</v>
      </c>
      <c r="C32" s="545" t="s">
        <v>2</v>
      </c>
      <c r="D32" s="336"/>
      <c r="E32" s="196">
        <v>19</v>
      </c>
      <c r="F32" s="40">
        <v>4.35177953426797E-5</v>
      </c>
      <c r="G32" s="568">
        <v>444838.6</v>
      </c>
      <c r="H32" s="336"/>
      <c r="I32" s="569">
        <v>6.8440664097898501E-5</v>
      </c>
      <c r="J32" s="336"/>
      <c r="K32" s="186">
        <v>0</v>
      </c>
      <c r="L32" s="187">
        <v>0</v>
      </c>
      <c r="M32" s="186">
        <v>0</v>
      </c>
      <c r="N32" s="187">
        <v>0</v>
      </c>
      <c r="O32" s="186">
        <v>19</v>
      </c>
      <c r="P32" s="187">
        <v>444838.6</v>
      </c>
      <c r="Q32" s="212">
        <v>19</v>
      </c>
      <c r="R32" s="213">
        <v>444838.6</v>
      </c>
      <c r="S32" s="212">
        <v>0</v>
      </c>
      <c r="T32" s="213">
        <v>0</v>
      </c>
      <c r="U32" s="212">
        <v>0</v>
      </c>
      <c r="V32" s="213">
        <v>0</v>
      </c>
      <c r="W32" s="212">
        <v>19</v>
      </c>
      <c r="X32" s="213">
        <v>444838.6</v>
      </c>
    </row>
    <row r="33" spans="2:24" x14ac:dyDescent="0.25">
      <c r="B33" s="89">
        <v>3</v>
      </c>
      <c r="C33" s="551" t="s">
        <v>2</v>
      </c>
      <c r="D33" s="336"/>
      <c r="E33" s="193">
        <v>2</v>
      </c>
      <c r="F33" s="195">
        <v>4.5808205623873398E-6</v>
      </c>
      <c r="G33" s="572">
        <v>365368.87</v>
      </c>
      <c r="H33" s="336"/>
      <c r="I33" s="573">
        <v>5.6213844984447801E-5</v>
      </c>
      <c r="J33" s="336"/>
      <c r="K33" s="189">
        <v>0</v>
      </c>
      <c r="L33" s="188">
        <v>0</v>
      </c>
      <c r="M33" s="189">
        <v>2</v>
      </c>
      <c r="N33" s="188">
        <v>365368.87</v>
      </c>
      <c r="O33" s="189">
        <v>0</v>
      </c>
      <c r="P33" s="188">
        <v>0</v>
      </c>
      <c r="Q33" s="214">
        <v>1</v>
      </c>
      <c r="R33" s="194">
        <v>205395.1</v>
      </c>
      <c r="S33" s="214">
        <v>1</v>
      </c>
      <c r="T33" s="194">
        <v>159973.76999999999</v>
      </c>
      <c r="U33" s="214">
        <v>0</v>
      </c>
      <c r="V33" s="194">
        <v>0</v>
      </c>
      <c r="W33" s="214">
        <v>2</v>
      </c>
      <c r="X33" s="194">
        <v>365368.87</v>
      </c>
    </row>
    <row r="34" spans="2:24" x14ac:dyDescent="0.25">
      <c r="B34" s="185">
        <v>4</v>
      </c>
      <c r="C34" s="545" t="s">
        <v>2</v>
      </c>
      <c r="D34" s="336"/>
      <c r="E34" s="196">
        <v>3</v>
      </c>
      <c r="F34" s="40">
        <v>6.8712308435810101E-6</v>
      </c>
      <c r="G34" s="568">
        <v>357989</v>
      </c>
      <c r="H34" s="336"/>
      <c r="I34" s="569">
        <v>5.5078414732315497E-5</v>
      </c>
      <c r="J34" s="336"/>
      <c r="K34" s="186">
        <v>1</v>
      </c>
      <c r="L34" s="187">
        <v>12681.49</v>
      </c>
      <c r="M34" s="186">
        <v>2</v>
      </c>
      <c r="N34" s="187">
        <v>345307.51</v>
      </c>
      <c r="O34" s="186">
        <v>0</v>
      </c>
      <c r="P34" s="187">
        <v>0</v>
      </c>
      <c r="Q34" s="212">
        <v>2</v>
      </c>
      <c r="R34" s="213">
        <v>345307.51</v>
      </c>
      <c r="S34" s="212">
        <v>1</v>
      </c>
      <c r="T34" s="213">
        <v>12681.49</v>
      </c>
      <c r="U34" s="212">
        <v>3</v>
      </c>
      <c r="V34" s="213">
        <v>357989</v>
      </c>
      <c r="W34" s="212">
        <v>0</v>
      </c>
      <c r="X34" s="213">
        <v>0</v>
      </c>
    </row>
    <row r="35" spans="2:24" x14ac:dyDescent="0.25">
      <c r="B35" s="89">
        <v>5</v>
      </c>
      <c r="C35" s="551" t="s">
        <v>2</v>
      </c>
      <c r="D35" s="336"/>
      <c r="E35" s="193">
        <v>4</v>
      </c>
      <c r="F35" s="195">
        <v>9.1616411247746796E-6</v>
      </c>
      <c r="G35" s="572">
        <v>337530.9</v>
      </c>
      <c r="H35" s="336"/>
      <c r="I35" s="573">
        <v>5.1930832777464398E-5</v>
      </c>
      <c r="J35" s="336"/>
      <c r="K35" s="189">
        <v>0</v>
      </c>
      <c r="L35" s="188">
        <v>0</v>
      </c>
      <c r="M35" s="189">
        <v>4</v>
      </c>
      <c r="N35" s="188">
        <v>337530.9</v>
      </c>
      <c r="O35" s="189">
        <v>0</v>
      </c>
      <c r="P35" s="188">
        <v>0</v>
      </c>
      <c r="Q35" s="214">
        <v>4</v>
      </c>
      <c r="R35" s="194">
        <v>337530.9</v>
      </c>
      <c r="S35" s="214">
        <v>0</v>
      </c>
      <c r="T35" s="194">
        <v>0</v>
      </c>
      <c r="U35" s="214">
        <v>4</v>
      </c>
      <c r="V35" s="194">
        <v>337530.9</v>
      </c>
      <c r="W35" s="214">
        <v>0</v>
      </c>
      <c r="X35" s="194">
        <v>0</v>
      </c>
    </row>
    <row r="36" spans="2:24" x14ac:dyDescent="0.25">
      <c r="B36" s="185">
        <v>6</v>
      </c>
      <c r="C36" s="545" t="s">
        <v>2</v>
      </c>
      <c r="D36" s="336"/>
      <c r="E36" s="196">
        <v>2</v>
      </c>
      <c r="F36" s="40">
        <v>4.5808205623873398E-6</v>
      </c>
      <c r="G36" s="568">
        <v>336610.47</v>
      </c>
      <c r="H36" s="336"/>
      <c r="I36" s="569">
        <v>5.17892199757525E-5</v>
      </c>
      <c r="J36" s="336"/>
      <c r="K36" s="186">
        <v>0</v>
      </c>
      <c r="L36" s="187">
        <v>0</v>
      </c>
      <c r="M36" s="186">
        <v>2</v>
      </c>
      <c r="N36" s="187">
        <v>336610.47</v>
      </c>
      <c r="O36" s="186">
        <v>0</v>
      </c>
      <c r="P36" s="187">
        <v>0</v>
      </c>
      <c r="Q36" s="212">
        <v>2</v>
      </c>
      <c r="R36" s="213">
        <v>336610.47</v>
      </c>
      <c r="S36" s="212">
        <v>0</v>
      </c>
      <c r="T36" s="213">
        <v>0</v>
      </c>
      <c r="U36" s="212">
        <v>0</v>
      </c>
      <c r="V36" s="213">
        <v>0</v>
      </c>
      <c r="W36" s="212">
        <v>2</v>
      </c>
      <c r="X36" s="213">
        <v>336610.47</v>
      </c>
    </row>
    <row r="37" spans="2:24" x14ac:dyDescent="0.25">
      <c r="B37" s="89">
        <v>7</v>
      </c>
      <c r="C37" s="551" t="s">
        <v>2</v>
      </c>
      <c r="D37" s="336"/>
      <c r="E37" s="193">
        <v>3</v>
      </c>
      <c r="F37" s="195">
        <v>6.8712308435810101E-6</v>
      </c>
      <c r="G37" s="572">
        <v>311203.51</v>
      </c>
      <c r="H37" s="336"/>
      <c r="I37" s="573">
        <v>4.7880230928694199E-5</v>
      </c>
      <c r="J37" s="336"/>
      <c r="K37" s="189">
        <v>0</v>
      </c>
      <c r="L37" s="188">
        <v>0</v>
      </c>
      <c r="M37" s="189">
        <v>3</v>
      </c>
      <c r="N37" s="188">
        <v>311203.51</v>
      </c>
      <c r="O37" s="189">
        <v>0</v>
      </c>
      <c r="P37" s="188">
        <v>0</v>
      </c>
      <c r="Q37" s="214">
        <v>3</v>
      </c>
      <c r="R37" s="194">
        <v>311203.51</v>
      </c>
      <c r="S37" s="214">
        <v>0</v>
      </c>
      <c r="T37" s="194">
        <v>0</v>
      </c>
      <c r="U37" s="214">
        <v>0</v>
      </c>
      <c r="V37" s="194">
        <v>0</v>
      </c>
      <c r="W37" s="214">
        <v>3</v>
      </c>
      <c r="X37" s="194">
        <v>311203.51</v>
      </c>
    </row>
    <row r="38" spans="2:24" x14ac:dyDescent="0.25">
      <c r="B38" s="185">
        <v>8</v>
      </c>
      <c r="C38" s="545" t="s">
        <v>2</v>
      </c>
      <c r="D38" s="336"/>
      <c r="E38" s="196">
        <v>3</v>
      </c>
      <c r="F38" s="40">
        <v>6.8712308435810101E-6</v>
      </c>
      <c r="G38" s="568">
        <v>303859.67</v>
      </c>
      <c r="H38" s="336"/>
      <c r="I38" s="569">
        <v>4.6750344073936699E-5</v>
      </c>
      <c r="J38" s="336"/>
      <c r="K38" s="186">
        <v>0</v>
      </c>
      <c r="L38" s="187">
        <v>0</v>
      </c>
      <c r="M38" s="186">
        <v>3</v>
      </c>
      <c r="N38" s="187">
        <v>303859.67</v>
      </c>
      <c r="O38" s="186">
        <v>0</v>
      </c>
      <c r="P38" s="187">
        <v>0</v>
      </c>
      <c r="Q38" s="212">
        <v>0</v>
      </c>
      <c r="R38" s="213">
        <v>0</v>
      </c>
      <c r="S38" s="212">
        <v>3</v>
      </c>
      <c r="T38" s="213">
        <v>303859.67</v>
      </c>
      <c r="U38" s="212">
        <v>0</v>
      </c>
      <c r="V38" s="213">
        <v>0</v>
      </c>
      <c r="W38" s="212">
        <v>3</v>
      </c>
      <c r="X38" s="213">
        <v>303859.67</v>
      </c>
    </row>
    <row r="39" spans="2:24" x14ac:dyDescent="0.25">
      <c r="B39" s="89">
        <v>9</v>
      </c>
      <c r="C39" s="551" t="s">
        <v>2</v>
      </c>
      <c r="D39" s="336"/>
      <c r="E39" s="193">
        <v>2</v>
      </c>
      <c r="F39" s="195">
        <v>4.5808205623873398E-6</v>
      </c>
      <c r="G39" s="572">
        <v>296560.76</v>
      </c>
      <c r="H39" s="336"/>
      <c r="I39" s="573">
        <v>4.5627369926480102E-5</v>
      </c>
      <c r="J39" s="336"/>
      <c r="K39" s="189">
        <v>0</v>
      </c>
      <c r="L39" s="188">
        <v>0</v>
      </c>
      <c r="M39" s="189">
        <v>1</v>
      </c>
      <c r="N39" s="188">
        <v>100504.61</v>
      </c>
      <c r="O39" s="189">
        <v>1</v>
      </c>
      <c r="P39" s="188">
        <v>196056.15</v>
      </c>
      <c r="Q39" s="214">
        <v>0</v>
      </c>
      <c r="R39" s="194">
        <v>0</v>
      </c>
      <c r="S39" s="214">
        <v>2</v>
      </c>
      <c r="T39" s="194">
        <v>296560.76</v>
      </c>
      <c r="U39" s="214">
        <v>2</v>
      </c>
      <c r="V39" s="194">
        <v>296560.76</v>
      </c>
      <c r="W39" s="214">
        <v>0</v>
      </c>
      <c r="X39" s="194">
        <v>0</v>
      </c>
    </row>
    <row r="40" spans="2:24" x14ac:dyDescent="0.25">
      <c r="B40" s="185">
        <v>10</v>
      </c>
      <c r="C40" s="545" t="s">
        <v>2</v>
      </c>
      <c r="D40" s="336"/>
      <c r="E40" s="196">
        <v>3</v>
      </c>
      <c r="F40" s="40">
        <v>6.8712308435810101E-6</v>
      </c>
      <c r="G40" s="568">
        <v>292233.32</v>
      </c>
      <c r="H40" s="336"/>
      <c r="I40" s="569">
        <v>4.4961571438120901E-5</v>
      </c>
      <c r="J40" s="336"/>
      <c r="K40" s="186">
        <v>0</v>
      </c>
      <c r="L40" s="187">
        <v>0</v>
      </c>
      <c r="M40" s="186">
        <v>3</v>
      </c>
      <c r="N40" s="187">
        <v>292233.32</v>
      </c>
      <c r="O40" s="186">
        <v>0</v>
      </c>
      <c r="P40" s="187">
        <v>0</v>
      </c>
      <c r="Q40" s="212">
        <v>2</v>
      </c>
      <c r="R40" s="213">
        <v>292233.32</v>
      </c>
      <c r="S40" s="212">
        <v>1</v>
      </c>
      <c r="T40" s="213">
        <v>0</v>
      </c>
      <c r="U40" s="212">
        <v>0</v>
      </c>
      <c r="V40" s="213">
        <v>0</v>
      </c>
      <c r="W40" s="212">
        <v>3</v>
      </c>
      <c r="X40" s="213">
        <v>292233.32</v>
      </c>
    </row>
    <row r="41" spans="2:24" x14ac:dyDescent="0.25">
      <c r="B41" s="89">
        <v>11</v>
      </c>
      <c r="C41" s="551" t="s">
        <v>2</v>
      </c>
      <c r="D41" s="336"/>
      <c r="E41" s="193">
        <v>2</v>
      </c>
      <c r="F41" s="195">
        <v>4.5808205623873398E-6</v>
      </c>
      <c r="G41" s="572">
        <v>290852.81</v>
      </c>
      <c r="H41" s="336"/>
      <c r="I41" s="573">
        <v>4.4749173005984397E-5</v>
      </c>
      <c r="J41" s="336"/>
      <c r="K41" s="189">
        <v>0</v>
      </c>
      <c r="L41" s="188">
        <v>0</v>
      </c>
      <c r="M41" s="189">
        <v>2</v>
      </c>
      <c r="N41" s="188">
        <v>290852.81</v>
      </c>
      <c r="O41" s="189">
        <v>0</v>
      </c>
      <c r="P41" s="188">
        <v>0</v>
      </c>
      <c r="Q41" s="214">
        <v>2</v>
      </c>
      <c r="R41" s="194">
        <v>290852.81</v>
      </c>
      <c r="S41" s="214">
        <v>0</v>
      </c>
      <c r="T41" s="194">
        <v>0</v>
      </c>
      <c r="U41" s="214">
        <v>2</v>
      </c>
      <c r="V41" s="194">
        <v>290852.81</v>
      </c>
      <c r="W41" s="214">
        <v>0</v>
      </c>
      <c r="X41" s="194">
        <v>0</v>
      </c>
    </row>
    <row r="42" spans="2:24" x14ac:dyDescent="0.25">
      <c r="B42" s="185">
        <v>12</v>
      </c>
      <c r="C42" s="545" t="s">
        <v>2</v>
      </c>
      <c r="D42" s="336"/>
      <c r="E42" s="196">
        <v>2</v>
      </c>
      <c r="F42" s="40">
        <v>4.5808205623873398E-6</v>
      </c>
      <c r="G42" s="568">
        <v>284076.83</v>
      </c>
      <c r="H42" s="336"/>
      <c r="I42" s="569">
        <v>4.3706654278711001E-5</v>
      </c>
      <c r="J42" s="336"/>
      <c r="K42" s="186">
        <v>0</v>
      </c>
      <c r="L42" s="187">
        <v>0</v>
      </c>
      <c r="M42" s="186">
        <v>2</v>
      </c>
      <c r="N42" s="187">
        <v>284076.83</v>
      </c>
      <c r="O42" s="186">
        <v>0</v>
      </c>
      <c r="P42" s="187">
        <v>0</v>
      </c>
      <c r="Q42" s="212">
        <v>0</v>
      </c>
      <c r="R42" s="213">
        <v>0</v>
      </c>
      <c r="S42" s="212">
        <v>2</v>
      </c>
      <c r="T42" s="213">
        <v>284076.83</v>
      </c>
      <c r="U42" s="212">
        <v>2</v>
      </c>
      <c r="V42" s="213">
        <v>284076.83</v>
      </c>
      <c r="W42" s="212">
        <v>0</v>
      </c>
      <c r="X42" s="213">
        <v>0</v>
      </c>
    </row>
    <row r="43" spans="2:24" x14ac:dyDescent="0.25">
      <c r="B43" s="89">
        <v>13</v>
      </c>
      <c r="C43" s="551" t="s">
        <v>2</v>
      </c>
      <c r="D43" s="336"/>
      <c r="E43" s="193">
        <v>2</v>
      </c>
      <c r="F43" s="195">
        <v>4.5808205623873398E-6</v>
      </c>
      <c r="G43" s="572">
        <v>283839.28000000003</v>
      </c>
      <c r="H43" s="336"/>
      <c r="I43" s="573">
        <v>4.3670106012089298E-5</v>
      </c>
      <c r="J43" s="336"/>
      <c r="K43" s="189">
        <v>0</v>
      </c>
      <c r="L43" s="188">
        <v>0</v>
      </c>
      <c r="M43" s="189">
        <v>2</v>
      </c>
      <c r="N43" s="188">
        <v>283839.28000000003</v>
      </c>
      <c r="O43" s="189">
        <v>0</v>
      </c>
      <c r="P43" s="188">
        <v>0</v>
      </c>
      <c r="Q43" s="214">
        <v>2</v>
      </c>
      <c r="R43" s="194">
        <v>283839.28000000003</v>
      </c>
      <c r="S43" s="214">
        <v>0</v>
      </c>
      <c r="T43" s="194">
        <v>0</v>
      </c>
      <c r="U43" s="214">
        <v>2</v>
      </c>
      <c r="V43" s="194">
        <v>283839.28000000003</v>
      </c>
      <c r="W43" s="214">
        <v>0</v>
      </c>
      <c r="X43" s="194">
        <v>0</v>
      </c>
    </row>
    <row r="44" spans="2:24" x14ac:dyDescent="0.25">
      <c r="B44" s="185">
        <v>14</v>
      </c>
      <c r="C44" s="545" t="s">
        <v>2</v>
      </c>
      <c r="D44" s="336"/>
      <c r="E44" s="196">
        <v>2</v>
      </c>
      <c r="F44" s="40">
        <v>4.5808205623873398E-6</v>
      </c>
      <c r="G44" s="568">
        <v>283078.40000000002</v>
      </c>
      <c r="H44" s="336"/>
      <c r="I44" s="569">
        <v>4.3553040783265099E-5</v>
      </c>
      <c r="J44" s="336"/>
      <c r="K44" s="186">
        <v>0</v>
      </c>
      <c r="L44" s="187">
        <v>0</v>
      </c>
      <c r="M44" s="186">
        <v>2</v>
      </c>
      <c r="N44" s="187">
        <v>283078.40000000002</v>
      </c>
      <c r="O44" s="186">
        <v>0</v>
      </c>
      <c r="P44" s="187">
        <v>0</v>
      </c>
      <c r="Q44" s="212">
        <v>2</v>
      </c>
      <c r="R44" s="213">
        <v>283078.40000000002</v>
      </c>
      <c r="S44" s="212">
        <v>0</v>
      </c>
      <c r="T44" s="213">
        <v>0</v>
      </c>
      <c r="U44" s="212">
        <v>2</v>
      </c>
      <c r="V44" s="213">
        <v>283078.40000000002</v>
      </c>
      <c r="W44" s="212">
        <v>0</v>
      </c>
      <c r="X44" s="213">
        <v>0</v>
      </c>
    </row>
    <row r="45" spans="2:24" x14ac:dyDescent="0.25">
      <c r="B45" s="89">
        <v>15</v>
      </c>
      <c r="C45" s="551" t="s">
        <v>2</v>
      </c>
      <c r="D45" s="336"/>
      <c r="E45" s="193">
        <v>2</v>
      </c>
      <c r="F45" s="195">
        <v>4.5808205623873398E-6</v>
      </c>
      <c r="G45" s="572">
        <v>282898.90000000002</v>
      </c>
      <c r="H45" s="336"/>
      <c r="I45" s="573">
        <v>4.3525423802172298E-5</v>
      </c>
      <c r="J45" s="336"/>
      <c r="K45" s="189">
        <v>0</v>
      </c>
      <c r="L45" s="188">
        <v>0</v>
      </c>
      <c r="M45" s="189">
        <v>2</v>
      </c>
      <c r="N45" s="188">
        <v>282898.90000000002</v>
      </c>
      <c r="O45" s="189">
        <v>0</v>
      </c>
      <c r="P45" s="188">
        <v>0</v>
      </c>
      <c r="Q45" s="214">
        <v>0</v>
      </c>
      <c r="R45" s="194">
        <v>0</v>
      </c>
      <c r="S45" s="214">
        <v>2</v>
      </c>
      <c r="T45" s="194">
        <v>282898.90000000002</v>
      </c>
      <c r="U45" s="214">
        <v>2</v>
      </c>
      <c r="V45" s="194">
        <v>282898.90000000002</v>
      </c>
      <c r="W45" s="214">
        <v>0</v>
      </c>
      <c r="X45" s="194">
        <v>0</v>
      </c>
    </row>
    <row r="46" spans="2:24" x14ac:dyDescent="0.25">
      <c r="B46" s="185">
        <v>16</v>
      </c>
      <c r="C46" s="545" t="s">
        <v>2</v>
      </c>
      <c r="D46" s="336"/>
      <c r="E46" s="196">
        <v>2</v>
      </c>
      <c r="F46" s="40">
        <v>4.5808205623873398E-6</v>
      </c>
      <c r="G46" s="568">
        <v>273735.15000000002</v>
      </c>
      <c r="H46" s="336"/>
      <c r="I46" s="569">
        <v>4.2115534607243802E-5</v>
      </c>
      <c r="J46" s="336"/>
      <c r="K46" s="186">
        <v>0</v>
      </c>
      <c r="L46" s="187">
        <v>0</v>
      </c>
      <c r="M46" s="186">
        <v>2</v>
      </c>
      <c r="N46" s="187">
        <v>273735.15000000002</v>
      </c>
      <c r="O46" s="186">
        <v>0</v>
      </c>
      <c r="P46" s="187">
        <v>0</v>
      </c>
      <c r="Q46" s="212">
        <v>1</v>
      </c>
      <c r="R46" s="213">
        <v>123926.95</v>
      </c>
      <c r="S46" s="212">
        <v>1</v>
      </c>
      <c r="T46" s="213">
        <v>149808.20000000001</v>
      </c>
      <c r="U46" s="212">
        <v>2</v>
      </c>
      <c r="V46" s="213">
        <v>273735.15000000002</v>
      </c>
      <c r="W46" s="212">
        <v>0</v>
      </c>
      <c r="X46" s="213">
        <v>0</v>
      </c>
    </row>
    <row r="47" spans="2:24" x14ac:dyDescent="0.25">
      <c r="B47" s="89">
        <v>17</v>
      </c>
      <c r="C47" s="551" t="s">
        <v>2</v>
      </c>
      <c r="D47" s="336"/>
      <c r="E47" s="193">
        <v>1</v>
      </c>
      <c r="F47" s="195">
        <v>2.2904102811936699E-6</v>
      </c>
      <c r="G47" s="572">
        <v>269603.34000000003</v>
      </c>
      <c r="H47" s="336"/>
      <c r="I47" s="573">
        <v>4.1479834781899598E-5</v>
      </c>
      <c r="J47" s="336"/>
      <c r="K47" s="189">
        <v>0</v>
      </c>
      <c r="L47" s="188">
        <v>0</v>
      </c>
      <c r="M47" s="189">
        <v>1</v>
      </c>
      <c r="N47" s="188">
        <v>269603.34000000003</v>
      </c>
      <c r="O47" s="189">
        <v>0</v>
      </c>
      <c r="P47" s="188">
        <v>0</v>
      </c>
      <c r="Q47" s="214">
        <v>1</v>
      </c>
      <c r="R47" s="194">
        <v>269603.34000000003</v>
      </c>
      <c r="S47" s="214">
        <v>0</v>
      </c>
      <c r="T47" s="194">
        <v>0</v>
      </c>
      <c r="U47" s="214">
        <v>0</v>
      </c>
      <c r="V47" s="194">
        <v>0</v>
      </c>
      <c r="W47" s="214">
        <v>1</v>
      </c>
      <c r="X47" s="194">
        <v>269603.34000000003</v>
      </c>
    </row>
    <row r="48" spans="2:24" x14ac:dyDescent="0.25">
      <c r="B48" s="185">
        <v>18</v>
      </c>
      <c r="C48" s="545" t="s">
        <v>2</v>
      </c>
      <c r="D48" s="336"/>
      <c r="E48" s="196">
        <v>4</v>
      </c>
      <c r="F48" s="40">
        <v>9.1616411247746796E-6</v>
      </c>
      <c r="G48" s="568">
        <v>266850.44</v>
      </c>
      <c r="H48" s="336"/>
      <c r="I48" s="569">
        <v>4.1056287220615403E-5</v>
      </c>
      <c r="J48" s="336"/>
      <c r="K48" s="186">
        <v>0</v>
      </c>
      <c r="L48" s="187">
        <v>0</v>
      </c>
      <c r="M48" s="186">
        <v>4</v>
      </c>
      <c r="N48" s="187">
        <v>266850.44</v>
      </c>
      <c r="O48" s="186">
        <v>0</v>
      </c>
      <c r="P48" s="187">
        <v>0</v>
      </c>
      <c r="Q48" s="212">
        <v>3</v>
      </c>
      <c r="R48" s="213">
        <v>218905.56</v>
      </c>
      <c r="S48" s="212">
        <v>1</v>
      </c>
      <c r="T48" s="213">
        <v>47944.88</v>
      </c>
      <c r="U48" s="212">
        <v>0</v>
      </c>
      <c r="V48" s="213">
        <v>0</v>
      </c>
      <c r="W48" s="212">
        <v>4</v>
      </c>
      <c r="X48" s="213">
        <v>266850.44</v>
      </c>
    </row>
    <row r="49" spans="2:24" x14ac:dyDescent="0.25">
      <c r="B49" s="89">
        <v>19</v>
      </c>
      <c r="C49" s="551" t="s">
        <v>2</v>
      </c>
      <c r="D49" s="336"/>
      <c r="E49" s="193">
        <v>2</v>
      </c>
      <c r="F49" s="195">
        <v>4.5808205623873398E-6</v>
      </c>
      <c r="G49" s="572">
        <v>266065.18</v>
      </c>
      <c r="H49" s="336"/>
      <c r="I49" s="573">
        <v>4.0935471005724102E-5</v>
      </c>
      <c r="J49" s="336"/>
      <c r="K49" s="189">
        <v>0</v>
      </c>
      <c r="L49" s="188">
        <v>0</v>
      </c>
      <c r="M49" s="189">
        <v>2</v>
      </c>
      <c r="N49" s="188">
        <v>266065.18</v>
      </c>
      <c r="O49" s="189">
        <v>0</v>
      </c>
      <c r="P49" s="188">
        <v>0</v>
      </c>
      <c r="Q49" s="214">
        <v>1</v>
      </c>
      <c r="R49" s="194">
        <v>266065.18</v>
      </c>
      <c r="S49" s="214">
        <v>1</v>
      </c>
      <c r="T49" s="194">
        <v>0</v>
      </c>
      <c r="U49" s="214">
        <v>2</v>
      </c>
      <c r="V49" s="194">
        <v>266065.18</v>
      </c>
      <c r="W49" s="214">
        <v>0</v>
      </c>
      <c r="X49" s="194">
        <v>0</v>
      </c>
    </row>
    <row r="50" spans="2:24" x14ac:dyDescent="0.25">
      <c r="B50" s="185">
        <v>20</v>
      </c>
      <c r="C50" s="545" t="s">
        <v>2</v>
      </c>
      <c r="D50" s="336"/>
      <c r="E50" s="196">
        <v>2</v>
      </c>
      <c r="F50" s="40">
        <v>4.5808205623873398E-6</v>
      </c>
      <c r="G50" s="568">
        <v>265827.14</v>
      </c>
      <c r="H50" s="336"/>
      <c r="I50" s="569">
        <v>4.0898847350128899E-5</v>
      </c>
      <c r="J50" s="336"/>
      <c r="K50" s="186">
        <v>0</v>
      </c>
      <c r="L50" s="187">
        <v>0</v>
      </c>
      <c r="M50" s="186">
        <v>2</v>
      </c>
      <c r="N50" s="187">
        <v>265827.14</v>
      </c>
      <c r="O50" s="186">
        <v>0</v>
      </c>
      <c r="P50" s="187">
        <v>0</v>
      </c>
      <c r="Q50" s="212">
        <v>1</v>
      </c>
      <c r="R50" s="213">
        <v>170863.53</v>
      </c>
      <c r="S50" s="212">
        <v>1</v>
      </c>
      <c r="T50" s="213">
        <v>94963.61</v>
      </c>
      <c r="U50" s="212">
        <v>0</v>
      </c>
      <c r="V50" s="213">
        <v>0</v>
      </c>
      <c r="W50" s="212">
        <v>2</v>
      </c>
      <c r="X50" s="213">
        <v>265827.14</v>
      </c>
    </row>
    <row r="51" spans="2:24" x14ac:dyDescent="0.25">
      <c r="B51" s="190" t="s">
        <v>116</v>
      </c>
      <c r="C51" s="556" t="s">
        <v>2</v>
      </c>
      <c r="D51" s="381"/>
      <c r="E51" s="197">
        <v>459</v>
      </c>
      <c r="F51" s="198">
        <v>1.0512983190678899E-3</v>
      </c>
      <c r="G51" s="576">
        <v>8387597.46</v>
      </c>
      <c r="H51" s="381"/>
      <c r="I51" s="575">
        <v>1.2904742087315401E-3</v>
      </c>
      <c r="J51" s="381"/>
      <c r="K51" s="191">
        <v>398</v>
      </c>
      <c r="L51" s="192">
        <v>2587256.38</v>
      </c>
      <c r="M51" s="191">
        <v>41</v>
      </c>
      <c r="N51" s="192">
        <v>5159446.33</v>
      </c>
      <c r="O51" s="191">
        <v>20</v>
      </c>
      <c r="P51" s="192">
        <v>640894.75</v>
      </c>
      <c r="Q51" s="215">
        <v>443</v>
      </c>
      <c r="R51" s="216">
        <v>6754829.3499999996</v>
      </c>
      <c r="S51" s="215">
        <v>16</v>
      </c>
      <c r="T51" s="216">
        <v>1632768.11</v>
      </c>
      <c r="U51" s="215">
        <v>23</v>
      </c>
      <c r="V51" s="216">
        <v>2956627.21</v>
      </c>
      <c r="W51" s="215">
        <v>436</v>
      </c>
      <c r="X51" s="216">
        <v>5430970.25</v>
      </c>
    </row>
    <row r="52" spans="2:24" x14ac:dyDescent="0.25">
      <c r="B52" s="174" t="s">
        <v>2</v>
      </c>
      <c r="C52" s="523" t="s">
        <v>2</v>
      </c>
      <c r="D52" s="336"/>
      <c r="E52" s="175" t="s">
        <v>2</v>
      </c>
      <c r="F52" s="175" t="s">
        <v>2</v>
      </c>
      <c r="G52" s="518" t="s">
        <v>2</v>
      </c>
      <c r="H52" s="336"/>
      <c r="I52" s="518" t="s">
        <v>2</v>
      </c>
      <c r="J52" s="336"/>
      <c r="K52" s="175" t="s">
        <v>2</v>
      </c>
      <c r="L52" s="175" t="s">
        <v>2</v>
      </c>
      <c r="M52" s="175" t="s">
        <v>2</v>
      </c>
      <c r="N52" s="175" t="s">
        <v>2</v>
      </c>
      <c r="O52" s="175" t="s">
        <v>2</v>
      </c>
      <c r="P52" s="175" t="s">
        <v>2</v>
      </c>
      <c r="Q52" s="175" t="s">
        <v>2</v>
      </c>
      <c r="R52" s="175" t="s">
        <v>2</v>
      </c>
      <c r="S52" s="175" t="s">
        <v>2</v>
      </c>
      <c r="T52" s="175" t="s">
        <v>2</v>
      </c>
      <c r="U52" s="175" t="s">
        <v>2</v>
      </c>
      <c r="V52" s="175" t="s">
        <v>2</v>
      </c>
      <c r="W52" s="175" t="s">
        <v>2</v>
      </c>
      <c r="X52" s="175" t="s">
        <v>2</v>
      </c>
    </row>
    <row r="53" spans="2:24" x14ac:dyDescent="0.25">
      <c r="B53" s="217" t="s">
        <v>2</v>
      </c>
      <c r="C53" s="626" t="s">
        <v>2</v>
      </c>
      <c r="D53" s="336"/>
      <c r="E53" s="175" t="s">
        <v>2</v>
      </c>
      <c r="F53" s="175" t="s">
        <v>2</v>
      </c>
      <c r="G53" s="518" t="s">
        <v>2</v>
      </c>
      <c r="H53" s="336"/>
      <c r="I53" s="518" t="s">
        <v>2</v>
      </c>
      <c r="J53" s="336"/>
      <c r="K53" s="175" t="s">
        <v>2</v>
      </c>
      <c r="L53" s="175" t="s">
        <v>2</v>
      </c>
      <c r="M53" s="175" t="s">
        <v>2</v>
      </c>
      <c r="N53" s="175" t="s">
        <v>2</v>
      </c>
      <c r="O53" s="175" t="s">
        <v>2</v>
      </c>
      <c r="P53" s="175" t="s">
        <v>2</v>
      </c>
      <c r="Q53" s="175" t="s">
        <v>2</v>
      </c>
      <c r="R53" s="175" t="s">
        <v>2</v>
      </c>
      <c r="S53" s="175" t="s">
        <v>2</v>
      </c>
      <c r="T53" s="175" t="s">
        <v>2</v>
      </c>
      <c r="U53" s="175" t="s">
        <v>2</v>
      </c>
      <c r="V53" s="175" t="s">
        <v>2</v>
      </c>
      <c r="W53" s="175" t="s">
        <v>2</v>
      </c>
      <c r="X53" s="175" t="s">
        <v>2</v>
      </c>
    </row>
    <row r="54" spans="2:24" ht="1.5" customHeight="1" x14ac:dyDescent="0.25"/>
    <row r="55" spans="2:24" ht="18" customHeight="1" x14ac:dyDescent="0.25">
      <c r="B55" s="627" t="s">
        <v>881</v>
      </c>
      <c r="C55" s="403"/>
      <c r="D55" s="403"/>
      <c r="E55" s="403"/>
      <c r="F55" s="403"/>
      <c r="G55" s="404"/>
      <c r="H55" s="628">
        <v>12999248.5</v>
      </c>
      <c r="I55" s="404"/>
    </row>
  </sheetData>
  <sheetProtection sheet="1" objects="1" scenarios="1"/>
  <mergeCells count="175">
    <mergeCell ref="C6:D6"/>
    <mergeCell ref="G6:H6"/>
    <mergeCell ref="I6:J6"/>
    <mergeCell ref="C7:D7"/>
    <mergeCell ref="E7:J7"/>
    <mergeCell ref="A1:C3"/>
    <mergeCell ref="D1:Y1"/>
    <mergeCell ref="D2:Y2"/>
    <mergeCell ref="D3:Y3"/>
    <mergeCell ref="B4:Y4"/>
    <mergeCell ref="K7:P7"/>
    <mergeCell ref="Q7:T7"/>
    <mergeCell ref="U7:X7"/>
    <mergeCell ref="C8:D8"/>
    <mergeCell ref="E8:J8"/>
    <mergeCell ref="K8:L8"/>
    <mergeCell ref="M8:N8"/>
    <mergeCell ref="O8:P8"/>
    <mergeCell ref="Q8:R8"/>
    <mergeCell ref="S8:T8"/>
    <mergeCell ref="U8:V8"/>
    <mergeCell ref="W8:X8"/>
    <mergeCell ref="C11:D11"/>
    <mergeCell ref="G11:H11"/>
    <mergeCell ref="I11:J11"/>
    <mergeCell ref="C12:D12"/>
    <mergeCell ref="G12:H12"/>
    <mergeCell ref="I12:J12"/>
    <mergeCell ref="B9:D9"/>
    <mergeCell ref="G9:H9"/>
    <mergeCell ref="I9:J9"/>
    <mergeCell ref="C10:D10"/>
    <mergeCell ref="G10:H10"/>
    <mergeCell ref="I10:J10"/>
    <mergeCell ref="C15:D15"/>
    <mergeCell ref="G15:H15"/>
    <mergeCell ref="I15:J15"/>
    <mergeCell ref="C16:D16"/>
    <mergeCell ref="E16:J16"/>
    <mergeCell ref="C13:D13"/>
    <mergeCell ref="G13:H13"/>
    <mergeCell ref="I13:J13"/>
    <mergeCell ref="C14:D14"/>
    <mergeCell ref="G14:H14"/>
    <mergeCell ref="I14:J14"/>
    <mergeCell ref="K16:P16"/>
    <mergeCell ref="Q16:T16"/>
    <mergeCell ref="U16:X16"/>
    <mergeCell ref="C17:D17"/>
    <mergeCell ref="E17:J17"/>
    <mergeCell ref="K17:L17"/>
    <mergeCell ref="M17:N17"/>
    <mergeCell ref="O17:P17"/>
    <mergeCell ref="Q17:R17"/>
    <mergeCell ref="S17:T17"/>
    <mergeCell ref="U17:V17"/>
    <mergeCell ref="W17:X17"/>
    <mergeCell ref="C20:D20"/>
    <mergeCell ref="G20:H20"/>
    <mergeCell ref="I20:J20"/>
    <mergeCell ref="C21:D21"/>
    <mergeCell ref="G21:H21"/>
    <mergeCell ref="I21:J21"/>
    <mergeCell ref="B18:D18"/>
    <mergeCell ref="G18:H18"/>
    <mergeCell ref="I18:J18"/>
    <mergeCell ref="C19:D19"/>
    <mergeCell ref="G19:H19"/>
    <mergeCell ref="I19:J19"/>
    <mergeCell ref="C24:D24"/>
    <mergeCell ref="G24:H24"/>
    <mergeCell ref="I24:J24"/>
    <mergeCell ref="C25:D25"/>
    <mergeCell ref="G25:H25"/>
    <mergeCell ref="I25:J25"/>
    <mergeCell ref="C22:D22"/>
    <mergeCell ref="G22:H22"/>
    <mergeCell ref="I22:J22"/>
    <mergeCell ref="C23:D23"/>
    <mergeCell ref="G23:H23"/>
    <mergeCell ref="I23:J23"/>
    <mergeCell ref="C28:D28"/>
    <mergeCell ref="E28:J28"/>
    <mergeCell ref="K28:P28"/>
    <mergeCell ref="Q28:T28"/>
    <mergeCell ref="U28:X28"/>
    <mergeCell ref="C26:D26"/>
    <mergeCell ref="G26:H26"/>
    <mergeCell ref="I26:J26"/>
    <mergeCell ref="C27:D27"/>
    <mergeCell ref="G27:H27"/>
    <mergeCell ref="I27:J27"/>
    <mergeCell ref="Q29:R29"/>
    <mergeCell ref="S29:T29"/>
    <mergeCell ref="U29:V29"/>
    <mergeCell ref="W29:X29"/>
    <mergeCell ref="B30:D30"/>
    <mergeCell ref="G30:H30"/>
    <mergeCell ref="I30:J30"/>
    <mergeCell ref="C29:D29"/>
    <mergeCell ref="E29:J29"/>
    <mergeCell ref="K29:L29"/>
    <mergeCell ref="M29:N29"/>
    <mergeCell ref="O29:P29"/>
    <mergeCell ref="C33:D33"/>
    <mergeCell ref="G33:H33"/>
    <mergeCell ref="I33:J33"/>
    <mergeCell ref="C34:D34"/>
    <mergeCell ref="G34:H34"/>
    <mergeCell ref="I34:J34"/>
    <mergeCell ref="C31:D31"/>
    <mergeCell ref="G31:H31"/>
    <mergeCell ref="I31:J31"/>
    <mergeCell ref="C32:D32"/>
    <mergeCell ref="G32:H32"/>
    <mergeCell ref="I32:J32"/>
    <mergeCell ref="C37:D37"/>
    <mergeCell ref="G37:H37"/>
    <mergeCell ref="I37:J37"/>
    <mergeCell ref="C38:D38"/>
    <mergeCell ref="G38:H38"/>
    <mergeCell ref="I38:J38"/>
    <mergeCell ref="C35:D35"/>
    <mergeCell ref="G35:H35"/>
    <mergeCell ref="I35:J35"/>
    <mergeCell ref="C36:D36"/>
    <mergeCell ref="G36:H36"/>
    <mergeCell ref="I36:J36"/>
    <mergeCell ref="C41:D41"/>
    <mergeCell ref="G41:H41"/>
    <mergeCell ref="I41:J41"/>
    <mergeCell ref="C42:D42"/>
    <mergeCell ref="G42:H42"/>
    <mergeCell ref="I42:J42"/>
    <mergeCell ref="C39:D39"/>
    <mergeCell ref="G39:H39"/>
    <mergeCell ref="I39:J39"/>
    <mergeCell ref="C40:D40"/>
    <mergeCell ref="G40:H40"/>
    <mergeCell ref="I40:J40"/>
    <mergeCell ref="C45:D45"/>
    <mergeCell ref="G45:H45"/>
    <mergeCell ref="I45:J45"/>
    <mergeCell ref="C46:D46"/>
    <mergeCell ref="G46:H46"/>
    <mergeCell ref="I46:J46"/>
    <mergeCell ref="C43:D43"/>
    <mergeCell ref="G43:H43"/>
    <mergeCell ref="I43:J43"/>
    <mergeCell ref="C44:D44"/>
    <mergeCell ref="G44:H44"/>
    <mergeCell ref="I44:J44"/>
    <mergeCell ref="C49:D49"/>
    <mergeCell ref="G49:H49"/>
    <mergeCell ref="I49:J49"/>
    <mergeCell ref="C50:D50"/>
    <mergeCell ref="G50:H50"/>
    <mergeCell ref="I50:J50"/>
    <mergeCell ref="C47:D47"/>
    <mergeCell ref="G47:H47"/>
    <mergeCell ref="I47:J47"/>
    <mergeCell ref="C48:D48"/>
    <mergeCell ref="G48:H48"/>
    <mergeCell ref="I48:J48"/>
    <mergeCell ref="C53:D53"/>
    <mergeCell ref="G53:H53"/>
    <mergeCell ref="I53:J53"/>
    <mergeCell ref="B55:G55"/>
    <mergeCell ref="H55:I55"/>
    <mergeCell ref="C51:D51"/>
    <mergeCell ref="G51:H51"/>
    <mergeCell ref="I51:J51"/>
    <mergeCell ref="C52:D52"/>
    <mergeCell ref="G52:H52"/>
    <mergeCell ref="I52:J52"/>
  </mergeCells>
  <pageMargins left="0.25" right="0.25" top="0.25" bottom="0.25" header="0.25" footer="0.25"/>
  <pageSetup scale="34" orientation="landscape" cellComments="atEnd"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W60"/>
  <sheetViews>
    <sheetView showGridLines="0" topLeftCell="A32" workbookViewId="0">
      <selection activeCell="F17" sqref="F17"/>
    </sheetView>
  </sheetViews>
  <sheetFormatPr baseColWidth="10" defaultColWidth="9.140625" defaultRowHeight="15" x14ac:dyDescent="0.2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x14ac:dyDescent="0.25">
      <c r="A1" s="336"/>
      <c r="B1" s="336"/>
      <c r="C1" s="336"/>
      <c r="D1" s="342" t="s">
        <v>0</v>
      </c>
      <c r="E1" s="336"/>
      <c r="F1" s="336"/>
      <c r="G1" s="336"/>
      <c r="H1" s="336"/>
      <c r="I1" s="336"/>
      <c r="J1" s="336"/>
      <c r="K1" s="336"/>
      <c r="L1" s="336"/>
      <c r="M1" s="336"/>
      <c r="N1" s="336"/>
      <c r="O1" s="336"/>
      <c r="P1" s="336"/>
      <c r="Q1" s="336"/>
      <c r="R1" s="336"/>
      <c r="S1" s="336"/>
      <c r="T1" s="336"/>
      <c r="U1" s="336"/>
      <c r="V1" s="336"/>
      <c r="W1" s="336"/>
    </row>
    <row r="2" spans="1:23" ht="18" customHeight="1" x14ac:dyDescent="0.25">
      <c r="A2" s="336"/>
      <c r="B2" s="336"/>
      <c r="C2" s="336"/>
      <c r="D2" s="342" t="s">
        <v>1</v>
      </c>
      <c r="E2" s="336"/>
      <c r="F2" s="336"/>
      <c r="G2" s="336"/>
      <c r="H2" s="336"/>
      <c r="I2" s="336"/>
      <c r="J2" s="336"/>
      <c r="K2" s="336"/>
      <c r="L2" s="336"/>
      <c r="M2" s="336"/>
      <c r="N2" s="336"/>
      <c r="O2" s="336"/>
      <c r="P2" s="336"/>
      <c r="Q2" s="336"/>
      <c r="R2" s="336"/>
      <c r="S2" s="336"/>
      <c r="T2" s="336"/>
      <c r="U2" s="336"/>
      <c r="V2" s="336"/>
      <c r="W2" s="336"/>
    </row>
    <row r="3" spans="1:23" ht="18" customHeight="1" x14ac:dyDescent="0.25">
      <c r="A3" s="336"/>
      <c r="B3" s="336"/>
      <c r="C3" s="336"/>
      <c r="D3" s="342" t="s">
        <v>2</v>
      </c>
      <c r="E3" s="336"/>
      <c r="F3" s="336"/>
      <c r="G3" s="336"/>
      <c r="H3" s="336"/>
      <c r="I3" s="336"/>
      <c r="J3" s="336"/>
      <c r="K3" s="336"/>
      <c r="L3" s="336"/>
      <c r="M3" s="336"/>
      <c r="N3" s="336"/>
      <c r="O3" s="336"/>
      <c r="P3" s="336"/>
      <c r="Q3" s="336"/>
      <c r="R3" s="336"/>
      <c r="S3" s="336"/>
      <c r="T3" s="336"/>
      <c r="U3" s="336"/>
      <c r="V3" s="336"/>
      <c r="W3" s="336"/>
    </row>
    <row r="4" spans="1:23" ht="0.2" customHeight="1" x14ac:dyDescent="0.25"/>
    <row r="5" spans="1:23" ht="18" customHeight="1" x14ac:dyDescent="0.25">
      <c r="B5" s="343" t="s">
        <v>882</v>
      </c>
      <c r="C5" s="336"/>
      <c r="D5" s="336"/>
      <c r="E5" s="336"/>
      <c r="F5" s="336"/>
      <c r="G5" s="336"/>
      <c r="H5" s="336"/>
      <c r="I5" s="336"/>
      <c r="J5" s="336"/>
      <c r="K5" s="336"/>
      <c r="L5" s="336"/>
      <c r="M5" s="336"/>
      <c r="N5" s="336"/>
      <c r="O5" s="336"/>
      <c r="P5" s="336"/>
      <c r="Q5" s="336"/>
      <c r="R5" s="336"/>
      <c r="S5" s="336"/>
      <c r="T5" s="336"/>
      <c r="U5" s="336"/>
      <c r="V5" s="336"/>
      <c r="W5" s="336"/>
    </row>
    <row r="6" spans="1:23" ht="1.7" customHeight="1" x14ac:dyDescent="0.25"/>
    <row r="7" spans="1:23" x14ac:dyDescent="0.25">
      <c r="B7" s="174" t="s">
        <v>2</v>
      </c>
      <c r="C7" s="523" t="s">
        <v>2</v>
      </c>
      <c r="D7" s="336"/>
      <c r="E7" s="175" t="s">
        <v>2</v>
      </c>
      <c r="F7" s="175" t="s">
        <v>2</v>
      </c>
      <c r="G7" s="175" t="s">
        <v>2</v>
      </c>
      <c r="H7" s="175" t="s">
        <v>2</v>
      </c>
      <c r="I7" s="175" t="s">
        <v>2</v>
      </c>
      <c r="J7" s="175" t="s">
        <v>2</v>
      </c>
      <c r="K7" s="175" t="s">
        <v>2</v>
      </c>
      <c r="L7" s="175" t="s">
        <v>2</v>
      </c>
      <c r="M7" s="175" t="s">
        <v>2</v>
      </c>
      <c r="N7" s="175" t="s">
        <v>2</v>
      </c>
      <c r="O7" s="175" t="s">
        <v>2</v>
      </c>
      <c r="P7" s="175" t="s">
        <v>2</v>
      </c>
      <c r="Q7" s="175" t="s">
        <v>2</v>
      </c>
      <c r="R7" s="175" t="s">
        <v>2</v>
      </c>
      <c r="S7" s="175" t="s">
        <v>2</v>
      </c>
      <c r="T7" s="175" t="s">
        <v>2</v>
      </c>
      <c r="U7" s="175" t="s">
        <v>2</v>
      </c>
      <c r="V7" s="175" t="s">
        <v>2</v>
      </c>
    </row>
    <row r="8" spans="1:23" x14ac:dyDescent="0.25">
      <c r="B8" s="211" t="s">
        <v>2</v>
      </c>
      <c r="C8" s="629" t="s">
        <v>2</v>
      </c>
      <c r="D8" s="336"/>
      <c r="E8" s="635" t="s">
        <v>871</v>
      </c>
      <c r="F8" s="536"/>
      <c r="G8" s="536"/>
      <c r="H8" s="537"/>
      <c r="I8" s="520" t="s">
        <v>690</v>
      </c>
      <c r="J8" s="381"/>
      <c r="K8" s="381"/>
      <c r="L8" s="381"/>
      <c r="M8" s="381"/>
      <c r="N8" s="377"/>
      <c r="O8" s="520" t="s">
        <v>109</v>
      </c>
      <c r="P8" s="381"/>
      <c r="Q8" s="381"/>
      <c r="R8" s="377"/>
      <c r="S8" s="520" t="s">
        <v>691</v>
      </c>
      <c r="T8" s="381"/>
      <c r="U8" s="381"/>
      <c r="V8" s="377"/>
    </row>
    <row r="9" spans="1:23" ht="18" customHeight="1" x14ac:dyDescent="0.25">
      <c r="C9" s="629" t="s">
        <v>2</v>
      </c>
      <c r="D9" s="336"/>
      <c r="E9" s="630" t="s">
        <v>2</v>
      </c>
      <c r="F9" s="336"/>
      <c r="G9" s="336"/>
      <c r="H9" s="348"/>
      <c r="I9" s="520" t="s">
        <v>692</v>
      </c>
      <c r="J9" s="377"/>
      <c r="K9" s="520" t="s">
        <v>693</v>
      </c>
      <c r="L9" s="377"/>
      <c r="M9" s="520" t="s">
        <v>694</v>
      </c>
      <c r="N9" s="377"/>
      <c r="O9" s="520" t="s">
        <v>695</v>
      </c>
      <c r="P9" s="377"/>
      <c r="Q9" s="520" t="s">
        <v>696</v>
      </c>
      <c r="R9" s="377"/>
      <c r="S9" s="520" t="s">
        <v>697</v>
      </c>
      <c r="T9" s="377"/>
      <c r="U9" s="520" t="s">
        <v>698</v>
      </c>
      <c r="V9" s="377"/>
    </row>
    <row r="10" spans="1:23" ht="60" x14ac:dyDescent="0.25">
      <c r="B10" s="379" t="s">
        <v>883</v>
      </c>
      <c r="C10" s="381"/>
      <c r="D10" s="377"/>
      <c r="E10" s="37" t="s">
        <v>700</v>
      </c>
      <c r="F10" s="37" t="s">
        <v>111</v>
      </c>
      <c r="G10" s="37" t="s">
        <v>112</v>
      </c>
      <c r="H10" s="37" t="s">
        <v>712</v>
      </c>
      <c r="I10" s="176" t="s">
        <v>700</v>
      </c>
      <c r="J10" s="176" t="s">
        <v>112</v>
      </c>
      <c r="K10" s="176" t="s">
        <v>700</v>
      </c>
      <c r="L10" s="176" t="s">
        <v>112</v>
      </c>
      <c r="M10" s="176" t="s">
        <v>700</v>
      </c>
      <c r="N10" s="176" t="s">
        <v>112</v>
      </c>
      <c r="O10" s="176" t="s">
        <v>700</v>
      </c>
      <c r="P10" s="176" t="s">
        <v>112</v>
      </c>
      <c r="Q10" s="176" t="s">
        <v>700</v>
      </c>
      <c r="R10" s="176" t="s">
        <v>112</v>
      </c>
      <c r="S10" s="176" t="s">
        <v>700</v>
      </c>
      <c r="T10" s="176" t="s">
        <v>112</v>
      </c>
      <c r="U10" s="176" t="s">
        <v>700</v>
      </c>
      <c r="V10" s="176" t="s">
        <v>112</v>
      </c>
    </row>
    <row r="11" spans="1:23" x14ac:dyDescent="0.25">
      <c r="B11" s="185" t="s">
        <v>884</v>
      </c>
      <c r="C11" s="545" t="s">
        <v>2</v>
      </c>
      <c r="D11" s="336"/>
      <c r="E11" s="196">
        <v>70105</v>
      </c>
      <c r="F11" s="40">
        <v>0.164416749142796</v>
      </c>
      <c r="G11" s="41">
        <v>81371202.319999993</v>
      </c>
      <c r="H11" s="40">
        <v>1.25193702282699E-2</v>
      </c>
      <c r="I11" s="186">
        <v>29777</v>
      </c>
      <c r="J11" s="187">
        <v>63871416.950000003</v>
      </c>
      <c r="K11" s="186">
        <v>40276</v>
      </c>
      <c r="L11" s="187">
        <v>17483351.5</v>
      </c>
      <c r="M11" s="186">
        <v>52</v>
      </c>
      <c r="N11" s="187">
        <v>16433.87</v>
      </c>
      <c r="O11" s="212">
        <v>24809</v>
      </c>
      <c r="P11" s="213">
        <v>6911490.3499999996</v>
      </c>
      <c r="Q11" s="212">
        <v>45296</v>
      </c>
      <c r="R11" s="213">
        <v>74459711.969999999</v>
      </c>
      <c r="S11" s="212">
        <v>66779</v>
      </c>
      <c r="T11" s="213">
        <v>75759657.560000002</v>
      </c>
      <c r="U11" s="212">
        <v>3326</v>
      </c>
      <c r="V11" s="213">
        <v>5611544.7599999998</v>
      </c>
    </row>
    <row r="12" spans="1:23" x14ac:dyDescent="0.25">
      <c r="B12" s="89" t="s">
        <v>885</v>
      </c>
      <c r="C12" s="551" t="s">
        <v>2</v>
      </c>
      <c r="D12" s="336"/>
      <c r="E12" s="193">
        <v>61904</v>
      </c>
      <c r="F12" s="195">
        <v>0.14518300319428901</v>
      </c>
      <c r="G12" s="194">
        <v>486692497.94999999</v>
      </c>
      <c r="H12" s="195">
        <v>7.4880097570586598E-2</v>
      </c>
      <c r="I12" s="189">
        <v>19185</v>
      </c>
      <c r="J12" s="188">
        <v>140837279.83000001</v>
      </c>
      <c r="K12" s="189">
        <v>42682</v>
      </c>
      <c r="L12" s="188">
        <v>345567567.17000002</v>
      </c>
      <c r="M12" s="189">
        <v>37</v>
      </c>
      <c r="N12" s="188">
        <v>287650.95</v>
      </c>
      <c r="O12" s="214">
        <v>19612</v>
      </c>
      <c r="P12" s="194">
        <v>163797689.88</v>
      </c>
      <c r="Q12" s="214">
        <v>42292</v>
      </c>
      <c r="R12" s="194">
        <v>322894808.06999999</v>
      </c>
      <c r="S12" s="214">
        <v>59534</v>
      </c>
      <c r="T12" s="194">
        <v>468787520.24000001</v>
      </c>
      <c r="U12" s="214">
        <v>2370</v>
      </c>
      <c r="V12" s="194">
        <v>17904977.710000001</v>
      </c>
    </row>
    <row r="13" spans="1:23" x14ac:dyDescent="0.25">
      <c r="B13" s="185" t="s">
        <v>886</v>
      </c>
      <c r="C13" s="545" t="s">
        <v>2</v>
      </c>
      <c r="D13" s="336"/>
      <c r="E13" s="196">
        <v>102741</v>
      </c>
      <c r="F13" s="40">
        <v>0.24095772375265601</v>
      </c>
      <c r="G13" s="41">
        <v>1293510882.46</v>
      </c>
      <c r="H13" s="40">
        <v>0.19901317874263</v>
      </c>
      <c r="I13" s="186">
        <v>10619</v>
      </c>
      <c r="J13" s="187">
        <v>128967901.39</v>
      </c>
      <c r="K13" s="186">
        <v>91992</v>
      </c>
      <c r="L13" s="187">
        <v>1162889075.98</v>
      </c>
      <c r="M13" s="186">
        <v>130</v>
      </c>
      <c r="N13" s="187">
        <v>1653905.09</v>
      </c>
      <c r="O13" s="212">
        <v>50887</v>
      </c>
      <c r="P13" s="213">
        <v>645927073.67999995</v>
      </c>
      <c r="Q13" s="212">
        <v>51854</v>
      </c>
      <c r="R13" s="213">
        <v>647583808.77999997</v>
      </c>
      <c r="S13" s="212">
        <v>100562</v>
      </c>
      <c r="T13" s="213">
        <v>1266458522.5599999</v>
      </c>
      <c r="U13" s="212">
        <v>2179</v>
      </c>
      <c r="V13" s="213">
        <v>27052359.899999999</v>
      </c>
    </row>
    <row r="14" spans="1:23" x14ac:dyDescent="0.25">
      <c r="B14" s="89" t="s">
        <v>887</v>
      </c>
      <c r="C14" s="551" t="s">
        <v>2</v>
      </c>
      <c r="D14" s="336"/>
      <c r="E14" s="193">
        <v>89730</v>
      </c>
      <c r="F14" s="195">
        <v>0.210443119614622</v>
      </c>
      <c r="G14" s="194">
        <v>1554705708.6600001</v>
      </c>
      <c r="H14" s="195">
        <v>0.23919932123130599</v>
      </c>
      <c r="I14" s="189">
        <v>4385</v>
      </c>
      <c r="J14" s="188">
        <v>75115634.810000002</v>
      </c>
      <c r="K14" s="189">
        <v>85059</v>
      </c>
      <c r="L14" s="188">
        <v>1474554614.23</v>
      </c>
      <c r="M14" s="189">
        <v>286</v>
      </c>
      <c r="N14" s="188">
        <v>5035459.62</v>
      </c>
      <c r="O14" s="214">
        <v>52516</v>
      </c>
      <c r="P14" s="194">
        <v>913038530.02999997</v>
      </c>
      <c r="Q14" s="214">
        <v>37214</v>
      </c>
      <c r="R14" s="194">
        <v>641667178.63</v>
      </c>
      <c r="S14" s="214">
        <v>87683</v>
      </c>
      <c r="T14" s="194">
        <v>1518863479.4100001</v>
      </c>
      <c r="U14" s="214">
        <v>2047</v>
      </c>
      <c r="V14" s="194">
        <v>35842229.25</v>
      </c>
    </row>
    <row r="15" spans="1:23" x14ac:dyDescent="0.25">
      <c r="B15" s="185" t="s">
        <v>888</v>
      </c>
      <c r="C15" s="545" t="s">
        <v>2</v>
      </c>
      <c r="D15" s="336"/>
      <c r="E15" s="196">
        <v>49468</v>
      </c>
      <c r="F15" s="40">
        <v>0.116016942394919</v>
      </c>
      <c r="G15" s="41">
        <v>1098010059.2</v>
      </c>
      <c r="H15" s="40">
        <v>0.16893439022112899</v>
      </c>
      <c r="I15" s="186">
        <v>1825</v>
      </c>
      <c r="J15" s="187">
        <v>40405277.109999999</v>
      </c>
      <c r="K15" s="186">
        <v>47267</v>
      </c>
      <c r="L15" s="187">
        <v>1049146851.17</v>
      </c>
      <c r="M15" s="186">
        <v>376</v>
      </c>
      <c r="N15" s="187">
        <v>8457930.9199999999</v>
      </c>
      <c r="O15" s="212">
        <v>31700</v>
      </c>
      <c r="P15" s="213">
        <v>704036078.86000001</v>
      </c>
      <c r="Q15" s="212">
        <v>17768</v>
      </c>
      <c r="R15" s="213">
        <v>393973980.33999997</v>
      </c>
      <c r="S15" s="212">
        <v>47837</v>
      </c>
      <c r="T15" s="213">
        <v>1061608313.75</v>
      </c>
      <c r="U15" s="212">
        <v>1631</v>
      </c>
      <c r="V15" s="213">
        <v>36401745.450000003</v>
      </c>
    </row>
    <row r="16" spans="1:23" x14ac:dyDescent="0.25">
      <c r="B16" s="89" t="s">
        <v>889</v>
      </c>
      <c r="C16" s="551" t="s">
        <v>2</v>
      </c>
      <c r="D16" s="336"/>
      <c r="E16" s="193">
        <v>22404</v>
      </c>
      <c r="F16" s="195">
        <v>5.2543939059912899E-2</v>
      </c>
      <c r="G16" s="194">
        <v>608567263.34000003</v>
      </c>
      <c r="H16" s="195">
        <v>9.3631145433940105E-2</v>
      </c>
      <c r="I16" s="189">
        <v>797</v>
      </c>
      <c r="J16" s="188">
        <v>21674642.52</v>
      </c>
      <c r="K16" s="189">
        <v>21354</v>
      </c>
      <c r="L16" s="188">
        <v>579996083.11000001</v>
      </c>
      <c r="M16" s="189">
        <v>253</v>
      </c>
      <c r="N16" s="188">
        <v>6896537.71</v>
      </c>
      <c r="O16" s="214">
        <v>14668</v>
      </c>
      <c r="P16" s="194">
        <v>398267536.13</v>
      </c>
      <c r="Q16" s="214">
        <v>7736</v>
      </c>
      <c r="R16" s="194">
        <v>210299727.21000001</v>
      </c>
      <c r="S16" s="214">
        <v>21344</v>
      </c>
      <c r="T16" s="194">
        <v>579733536.59000003</v>
      </c>
      <c r="U16" s="214">
        <v>1060</v>
      </c>
      <c r="V16" s="194">
        <v>28833726.75</v>
      </c>
    </row>
    <row r="17" spans="2:22" x14ac:dyDescent="0.25">
      <c r="B17" s="185" t="s">
        <v>890</v>
      </c>
      <c r="C17" s="545" t="s">
        <v>2</v>
      </c>
      <c r="D17" s="336"/>
      <c r="E17" s="196">
        <v>30034</v>
      </c>
      <c r="F17" s="40">
        <v>7.0438522840806206E-2</v>
      </c>
      <c r="G17" s="41">
        <v>1376766635.24</v>
      </c>
      <c r="H17" s="40">
        <v>0.211822496572138</v>
      </c>
      <c r="I17" s="186">
        <v>1120</v>
      </c>
      <c r="J17" s="187">
        <v>51805385.119999997</v>
      </c>
      <c r="K17" s="186">
        <v>28655</v>
      </c>
      <c r="L17" s="187">
        <v>1314646948</v>
      </c>
      <c r="M17" s="186">
        <v>259</v>
      </c>
      <c r="N17" s="187">
        <v>10314302.119999999</v>
      </c>
      <c r="O17" s="212">
        <v>19082</v>
      </c>
      <c r="P17" s="213">
        <v>856925608.75</v>
      </c>
      <c r="Q17" s="212">
        <v>10952</v>
      </c>
      <c r="R17" s="213">
        <v>519841026.49000001</v>
      </c>
      <c r="S17" s="212">
        <v>26696</v>
      </c>
      <c r="T17" s="213">
        <v>1191588802.4300001</v>
      </c>
      <c r="U17" s="212">
        <v>3338</v>
      </c>
      <c r="V17" s="213">
        <v>185177832.81</v>
      </c>
    </row>
    <row r="18" spans="2:22" x14ac:dyDescent="0.25">
      <c r="B18" s="190" t="s">
        <v>116</v>
      </c>
      <c r="C18" s="556" t="s">
        <v>2</v>
      </c>
      <c r="D18" s="381"/>
      <c r="E18" s="197">
        <v>426386</v>
      </c>
      <c r="F18" s="198">
        <v>1</v>
      </c>
      <c r="G18" s="199">
        <v>6499624249.1700001</v>
      </c>
      <c r="H18" s="198">
        <v>1</v>
      </c>
      <c r="I18" s="191">
        <v>67708</v>
      </c>
      <c r="J18" s="192">
        <v>522677537.73000002</v>
      </c>
      <c r="K18" s="191">
        <v>357285</v>
      </c>
      <c r="L18" s="192">
        <v>5944284491.1599998</v>
      </c>
      <c r="M18" s="191">
        <v>1393</v>
      </c>
      <c r="N18" s="192">
        <v>32662220.280000001</v>
      </c>
      <c r="O18" s="215">
        <v>213274</v>
      </c>
      <c r="P18" s="216">
        <v>3688904007.6799998</v>
      </c>
      <c r="Q18" s="215">
        <v>213112</v>
      </c>
      <c r="R18" s="216">
        <v>2810720241.4899998</v>
      </c>
      <c r="S18" s="215">
        <v>410435</v>
      </c>
      <c r="T18" s="216">
        <v>6162799832.54</v>
      </c>
      <c r="U18" s="215">
        <v>15951</v>
      </c>
      <c r="V18" s="216">
        <v>336824416.63</v>
      </c>
    </row>
    <row r="19" spans="2:22" x14ac:dyDescent="0.25">
      <c r="B19" s="174" t="s">
        <v>2</v>
      </c>
      <c r="C19" s="523" t="s">
        <v>2</v>
      </c>
      <c r="D19" s="336"/>
      <c r="E19" s="175" t="s">
        <v>2</v>
      </c>
      <c r="F19" s="175" t="s">
        <v>2</v>
      </c>
      <c r="G19" s="175" t="s">
        <v>2</v>
      </c>
      <c r="H19" s="175" t="s">
        <v>2</v>
      </c>
      <c r="I19" s="175" t="s">
        <v>2</v>
      </c>
      <c r="J19" s="175" t="s">
        <v>2</v>
      </c>
      <c r="K19" s="175" t="s">
        <v>2</v>
      </c>
      <c r="L19" s="175" t="s">
        <v>2</v>
      </c>
      <c r="M19" s="175" t="s">
        <v>2</v>
      </c>
      <c r="N19" s="175" t="s">
        <v>2</v>
      </c>
      <c r="O19" s="175" t="s">
        <v>2</v>
      </c>
      <c r="P19" s="175" t="s">
        <v>2</v>
      </c>
      <c r="Q19" s="175" t="s">
        <v>2</v>
      </c>
      <c r="R19" s="175" t="s">
        <v>2</v>
      </c>
      <c r="S19" s="175" t="s">
        <v>2</v>
      </c>
      <c r="T19" s="175" t="s">
        <v>2</v>
      </c>
      <c r="U19" s="175" t="s">
        <v>2</v>
      </c>
      <c r="V19" s="175" t="s">
        <v>2</v>
      </c>
    </row>
    <row r="20" spans="2:22" x14ac:dyDescent="0.25">
      <c r="B20" s="632" t="s">
        <v>891</v>
      </c>
      <c r="C20" s="381"/>
      <c r="D20" s="381"/>
      <c r="E20" s="218" t="s">
        <v>2</v>
      </c>
      <c r="F20" s="175" t="s">
        <v>2</v>
      </c>
      <c r="G20" s="175" t="s">
        <v>2</v>
      </c>
      <c r="H20" s="175" t="s">
        <v>2</v>
      </c>
      <c r="I20" s="175" t="s">
        <v>2</v>
      </c>
      <c r="J20" s="175" t="s">
        <v>2</v>
      </c>
      <c r="K20" s="175" t="s">
        <v>2</v>
      </c>
      <c r="L20" s="175" t="s">
        <v>2</v>
      </c>
      <c r="M20" s="175" t="s">
        <v>2</v>
      </c>
      <c r="N20" s="175" t="s">
        <v>2</v>
      </c>
      <c r="O20" s="175" t="s">
        <v>2</v>
      </c>
      <c r="P20" s="175" t="s">
        <v>2</v>
      </c>
      <c r="Q20" s="175" t="s">
        <v>2</v>
      </c>
      <c r="R20" s="175" t="s">
        <v>2</v>
      </c>
      <c r="S20" s="175" t="s">
        <v>2</v>
      </c>
      <c r="T20" s="175" t="s">
        <v>2</v>
      </c>
      <c r="U20" s="175" t="s">
        <v>2</v>
      </c>
      <c r="V20" s="175" t="s">
        <v>2</v>
      </c>
    </row>
    <row r="21" spans="2:22" x14ac:dyDescent="0.25">
      <c r="B21" s="633" t="s">
        <v>892</v>
      </c>
      <c r="C21" s="381"/>
      <c r="D21" s="381"/>
      <c r="E21" s="51">
        <v>0</v>
      </c>
      <c r="F21" s="175" t="s">
        <v>2</v>
      </c>
      <c r="G21" s="175" t="s">
        <v>2</v>
      </c>
      <c r="H21" s="175" t="s">
        <v>2</v>
      </c>
      <c r="I21" s="175" t="s">
        <v>2</v>
      </c>
      <c r="J21" s="175" t="s">
        <v>2</v>
      </c>
      <c r="K21" s="175" t="s">
        <v>2</v>
      </c>
      <c r="L21" s="175" t="s">
        <v>2</v>
      </c>
      <c r="M21" s="175" t="s">
        <v>2</v>
      </c>
      <c r="N21" s="175" t="s">
        <v>2</v>
      </c>
      <c r="O21" s="175" t="s">
        <v>2</v>
      </c>
      <c r="P21" s="175" t="s">
        <v>2</v>
      </c>
      <c r="Q21" s="175" t="s">
        <v>2</v>
      </c>
      <c r="R21" s="175" t="s">
        <v>2</v>
      </c>
      <c r="S21" s="175" t="s">
        <v>2</v>
      </c>
      <c r="T21" s="175" t="s">
        <v>2</v>
      </c>
      <c r="U21" s="175" t="s">
        <v>2</v>
      </c>
      <c r="V21" s="175" t="s">
        <v>2</v>
      </c>
    </row>
    <row r="22" spans="2:22" x14ac:dyDescent="0.25">
      <c r="B22" s="634" t="s">
        <v>893</v>
      </c>
      <c r="C22" s="381"/>
      <c r="D22" s="381"/>
      <c r="E22" s="54">
        <v>269603.34000000003</v>
      </c>
      <c r="F22" s="175" t="s">
        <v>2</v>
      </c>
      <c r="G22" s="175" t="s">
        <v>2</v>
      </c>
      <c r="H22" s="175" t="s">
        <v>2</v>
      </c>
      <c r="I22" s="175" t="s">
        <v>2</v>
      </c>
      <c r="J22" s="175" t="s">
        <v>2</v>
      </c>
      <c r="K22" s="175" t="s">
        <v>2</v>
      </c>
      <c r="L22" s="175" t="s">
        <v>2</v>
      </c>
      <c r="M22" s="175" t="s">
        <v>2</v>
      </c>
      <c r="N22" s="175" t="s">
        <v>2</v>
      </c>
      <c r="O22" s="175" t="s">
        <v>2</v>
      </c>
      <c r="P22" s="175" t="s">
        <v>2</v>
      </c>
      <c r="Q22" s="175" t="s">
        <v>2</v>
      </c>
      <c r="R22" s="175" t="s">
        <v>2</v>
      </c>
      <c r="S22" s="175" t="s">
        <v>2</v>
      </c>
      <c r="T22" s="175" t="s">
        <v>2</v>
      </c>
      <c r="U22" s="175" t="s">
        <v>2</v>
      </c>
      <c r="V22" s="175" t="s">
        <v>2</v>
      </c>
    </row>
    <row r="23" spans="2:22" x14ac:dyDescent="0.25">
      <c r="B23" s="633" t="s">
        <v>894</v>
      </c>
      <c r="C23" s="381"/>
      <c r="D23" s="381"/>
      <c r="E23" s="51">
        <v>15243.52196104</v>
      </c>
      <c r="F23" s="175" t="s">
        <v>2</v>
      </c>
      <c r="G23" s="175" t="s">
        <v>2</v>
      </c>
      <c r="H23" s="175" t="s">
        <v>2</v>
      </c>
      <c r="I23" s="175" t="s">
        <v>2</v>
      </c>
      <c r="J23" s="175" t="s">
        <v>2</v>
      </c>
      <c r="K23" s="175" t="s">
        <v>2</v>
      </c>
      <c r="L23" s="175" t="s">
        <v>2</v>
      </c>
      <c r="M23" s="175" t="s">
        <v>2</v>
      </c>
      <c r="N23" s="175" t="s">
        <v>2</v>
      </c>
      <c r="O23" s="175" t="s">
        <v>2</v>
      </c>
      <c r="P23" s="175" t="s">
        <v>2</v>
      </c>
      <c r="Q23" s="175" t="s">
        <v>2</v>
      </c>
      <c r="R23" s="175" t="s">
        <v>2</v>
      </c>
      <c r="S23" s="175" t="s">
        <v>2</v>
      </c>
      <c r="T23" s="175" t="s">
        <v>2</v>
      </c>
      <c r="U23" s="175" t="s">
        <v>2</v>
      </c>
      <c r="V23" s="175" t="s">
        <v>2</v>
      </c>
    </row>
    <row r="24" spans="2:22" x14ac:dyDescent="0.25">
      <c r="B24" s="217" t="s">
        <v>2</v>
      </c>
      <c r="C24" s="626" t="s">
        <v>2</v>
      </c>
      <c r="D24" s="336"/>
      <c r="E24" s="175" t="s">
        <v>2</v>
      </c>
      <c r="F24" s="175" t="s">
        <v>2</v>
      </c>
      <c r="G24" s="175" t="s">
        <v>2</v>
      </c>
      <c r="H24" s="175" t="s">
        <v>2</v>
      </c>
      <c r="I24" s="175" t="s">
        <v>2</v>
      </c>
      <c r="J24" s="175" t="s">
        <v>2</v>
      </c>
      <c r="K24" s="175" t="s">
        <v>2</v>
      </c>
      <c r="L24" s="175" t="s">
        <v>2</v>
      </c>
      <c r="M24" s="175" t="s">
        <v>2</v>
      </c>
      <c r="N24" s="175" t="s">
        <v>2</v>
      </c>
      <c r="O24" s="175" t="s">
        <v>2</v>
      </c>
      <c r="P24" s="175" t="s">
        <v>2</v>
      </c>
      <c r="Q24" s="175" t="s">
        <v>2</v>
      </c>
      <c r="R24" s="175" t="s">
        <v>2</v>
      </c>
      <c r="S24" s="175" t="s">
        <v>2</v>
      </c>
      <c r="T24" s="175" t="s">
        <v>2</v>
      </c>
      <c r="U24" s="175" t="s">
        <v>2</v>
      </c>
      <c r="V24" s="175" t="s">
        <v>2</v>
      </c>
    </row>
    <row r="25" spans="2:22" x14ac:dyDescent="0.25">
      <c r="B25" s="174" t="s">
        <v>2</v>
      </c>
      <c r="C25" s="523" t="s">
        <v>2</v>
      </c>
      <c r="D25" s="336"/>
      <c r="E25" s="175" t="s">
        <v>2</v>
      </c>
      <c r="F25" s="175" t="s">
        <v>2</v>
      </c>
      <c r="G25" s="175" t="s">
        <v>2</v>
      </c>
      <c r="H25" s="175" t="s">
        <v>2</v>
      </c>
      <c r="I25" s="175" t="s">
        <v>2</v>
      </c>
      <c r="J25" s="175" t="s">
        <v>2</v>
      </c>
      <c r="K25" s="175" t="s">
        <v>2</v>
      </c>
      <c r="L25" s="175" t="s">
        <v>2</v>
      </c>
      <c r="M25" s="175" t="s">
        <v>2</v>
      </c>
      <c r="N25" s="175" t="s">
        <v>2</v>
      </c>
      <c r="O25" s="175" t="s">
        <v>2</v>
      </c>
      <c r="P25" s="175" t="s">
        <v>2</v>
      </c>
      <c r="Q25" s="175" t="s">
        <v>2</v>
      </c>
      <c r="R25" s="175" t="s">
        <v>2</v>
      </c>
      <c r="S25" s="175" t="s">
        <v>2</v>
      </c>
      <c r="T25" s="175" t="s">
        <v>2</v>
      </c>
      <c r="U25" s="175" t="s">
        <v>2</v>
      </c>
      <c r="V25" s="175" t="s">
        <v>2</v>
      </c>
    </row>
    <row r="26" spans="2:22" x14ac:dyDescent="0.25">
      <c r="B26" s="211" t="s">
        <v>2</v>
      </c>
      <c r="C26" s="629" t="s">
        <v>2</v>
      </c>
      <c r="D26" s="336"/>
      <c r="E26" s="635" t="s">
        <v>871</v>
      </c>
      <c r="F26" s="536"/>
      <c r="G26" s="536"/>
      <c r="H26" s="537"/>
      <c r="I26" s="520" t="s">
        <v>690</v>
      </c>
      <c r="J26" s="381"/>
      <c r="K26" s="381"/>
      <c r="L26" s="381"/>
      <c r="M26" s="381"/>
      <c r="N26" s="377"/>
      <c r="O26" s="520" t="s">
        <v>109</v>
      </c>
      <c r="P26" s="381"/>
      <c r="Q26" s="381"/>
      <c r="R26" s="377"/>
      <c r="S26" s="520" t="s">
        <v>691</v>
      </c>
      <c r="T26" s="381"/>
      <c r="U26" s="381"/>
      <c r="V26" s="377"/>
    </row>
    <row r="27" spans="2:22" ht="18" customHeight="1" x14ac:dyDescent="0.25">
      <c r="C27" s="629" t="s">
        <v>2</v>
      </c>
      <c r="D27" s="336"/>
      <c r="E27" s="630" t="s">
        <v>2</v>
      </c>
      <c r="F27" s="336"/>
      <c r="G27" s="336"/>
      <c r="H27" s="348"/>
      <c r="I27" s="520" t="s">
        <v>692</v>
      </c>
      <c r="J27" s="377"/>
      <c r="K27" s="520" t="s">
        <v>693</v>
      </c>
      <c r="L27" s="377"/>
      <c r="M27" s="520" t="s">
        <v>694</v>
      </c>
      <c r="N27" s="377"/>
      <c r="O27" s="520" t="s">
        <v>695</v>
      </c>
      <c r="P27" s="377"/>
      <c r="Q27" s="520" t="s">
        <v>696</v>
      </c>
      <c r="R27" s="377"/>
      <c r="S27" s="520" t="s">
        <v>697</v>
      </c>
      <c r="T27" s="377"/>
      <c r="U27" s="520" t="s">
        <v>698</v>
      </c>
      <c r="V27" s="377"/>
    </row>
    <row r="28" spans="2:22" ht="60" x14ac:dyDescent="0.25">
      <c r="B28" s="379" t="s">
        <v>895</v>
      </c>
      <c r="C28" s="381"/>
      <c r="D28" s="377"/>
      <c r="E28" s="37" t="s">
        <v>700</v>
      </c>
      <c r="F28" s="37" t="s">
        <v>111</v>
      </c>
      <c r="G28" s="37" t="s">
        <v>112</v>
      </c>
      <c r="H28" s="37" t="s">
        <v>712</v>
      </c>
      <c r="I28" s="176" t="s">
        <v>700</v>
      </c>
      <c r="J28" s="176" t="s">
        <v>112</v>
      </c>
      <c r="K28" s="176" t="s">
        <v>700</v>
      </c>
      <c r="L28" s="176" t="s">
        <v>112</v>
      </c>
      <c r="M28" s="176" t="s">
        <v>700</v>
      </c>
      <c r="N28" s="176" t="s">
        <v>112</v>
      </c>
      <c r="O28" s="176" t="s">
        <v>700</v>
      </c>
      <c r="P28" s="176" t="s">
        <v>112</v>
      </c>
      <c r="Q28" s="176" t="s">
        <v>700</v>
      </c>
      <c r="R28" s="176" t="s">
        <v>112</v>
      </c>
      <c r="S28" s="176" t="s">
        <v>700</v>
      </c>
      <c r="T28" s="176" t="s">
        <v>112</v>
      </c>
      <c r="U28" s="176" t="s">
        <v>700</v>
      </c>
      <c r="V28" s="176" t="s">
        <v>112</v>
      </c>
    </row>
    <row r="29" spans="2:22" x14ac:dyDescent="0.25">
      <c r="B29" s="89" t="s">
        <v>884</v>
      </c>
      <c r="C29" s="551" t="s">
        <v>2</v>
      </c>
      <c r="D29" s="336"/>
      <c r="E29" s="193">
        <v>8538</v>
      </c>
      <c r="F29" s="195">
        <v>2.0024109609602599E-2</v>
      </c>
      <c r="G29" s="194">
        <v>14975661.6</v>
      </c>
      <c r="H29" s="195">
        <v>2.3040811323689001E-3</v>
      </c>
      <c r="I29" s="189">
        <v>8338</v>
      </c>
      <c r="J29" s="188">
        <v>14472225.130000001</v>
      </c>
      <c r="K29" s="189">
        <v>200</v>
      </c>
      <c r="L29" s="188">
        <v>503436.47</v>
      </c>
      <c r="M29" s="189">
        <v>0</v>
      </c>
      <c r="N29" s="188">
        <v>0</v>
      </c>
      <c r="O29" s="214">
        <v>137</v>
      </c>
      <c r="P29" s="194">
        <v>202458.19</v>
      </c>
      <c r="Q29" s="214">
        <v>8401</v>
      </c>
      <c r="R29" s="194">
        <v>14773203.41</v>
      </c>
      <c r="S29" s="214">
        <v>8377</v>
      </c>
      <c r="T29" s="194">
        <v>14713518.65</v>
      </c>
      <c r="U29" s="214">
        <v>161</v>
      </c>
      <c r="V29" s="194">
        <v>262142.95</v>
      </c>
    </row>
    <row r="30" spans="2:22" x14ac:dyDescent="0.25">
      <c r="B30" s="185" t="s">
        <v>885</v>
      </c>
      <c r="C30" s="545" t="s">
        <v>2</v>
      </c>
      <c r="D30" s="336"/>
      <c r="E30" s="196">
        <v>33513</v>
      </c>
      <c r="F30" s="40">
        <v>7.8597796362919997E-2</v>
      </c>
      <c r="G30" s="41">
        <v>148486997.61000001</v>
      </c>
      <c r="H30" s="40">
        <v>2.2845474125517601E-2</v>
      </c>
      <c r="I30" s="186">
        <v>21115</v>
      </c>
      <c r="J30" s="187">
        <v>85772123.950000003</v>
      </c>
      <c r="K30" s="186">
        <v>12387</v>
      </c>
      <c r="L30" s="187">
        <v>62655549.850000001</v>
      </c>
      <c r="M30" s="186">
        <v>11</v>
      </c>
      <c r="N30" s="187">
        <v>59323.81</v>
      </c>
      <c r="O30" s="212">
        <v>1308</v>
      </c>
      <c r="P30" s="213">
        <v>3797954.18</v>
      </c>
      <c r="Q30" s="212">
        <v>32205</v>
      </c>
      <c r="R30" s="213">
        <v>144689043.43000001</v>
      </c>
      <c r="S30" s="212">
        <v>32810</v>
      </c>
      <c r="T30" s="213">
        <v>146193958.93000001</v>
      </c>
      <c r="U30" s="212">
        <v>703</v>
      </c>
      <c r="V30" s="213">
        <v>2293038.6800000002</v>
      </c>
    </row>
    <row r="31" spans="2:22" x14ac:dyDescent="0.25">
      <c r="B31" s="89" t="s">
        <v>886</v>
      </c>
      <c r="C31" s="551" t="s">
        <v>2</v>
      </c>
      <c r="D31" s="336"/>
      <c r="E31" s="193">
        <v>73415</v>
      </c>
      <c r="F31" s="195">
        <v>0.17217966818798</v>
      </c>
      <c r="G31" s="194">
        <v>615330063.53999996</v>
      </c>
      <c r="H31" s="195">
        <v>9.46716363824536E-2</v>
      </c>
      <c r="I31" s="189">
        <v>17977</v>
      </c>
      <c r="J31" s="188">
        <v>133243423.45999999</v>
      </c>
      <c r="K31" s="189">
        <v>55395</v>
      </c>
      <c r="L31" s="188">
        <v>481648713.62</v>
      </c>
      <c r="M31" s="189">
        <v>43</v>
      </c>
      <c r="N31" s="188">
        <v>437926.46</v>
      </c>
      <c r="O31" s="214">
        <v>19948</v>
      </c>
      <c r="P31" s="194">
        <v>153758275.28999999</v>
      </c>
      <c r="Q31" s="214">
        <v>53467</v>
      </c>
      <c r="R31" s="194">
        <v>461571788.25</v>
      </c>
      <c r="S31" s="214">
        <v>71714</v>
      </c>
      <c r="T31" s="194">
        <v>605706342.74000001</v>
      </c>
      <c r="U31" s="214">
        <v>1701</v>
      </c>
      <c r="V31" s="194">
        <v>9623720.8000000007</v>
      </c>
    </row>
    <row r="32" spans="2:22" x14ac:dyDescent="0.25">
      <c r="B32" s="185" t="s">
        <v>887</v>
      </c>
      <c r="C32" s="545" t="s">
        <v>2</v>
      </c>
      <c r="D32" s="336"/>
      <c r="E32" s="196">
        <v>104683</v>
      </c>
      <c r="F32" s="40">
        <v>0.24551228229819899</v>
      </c>
      <c r="G32" s="41">
        <v>1263136569.96</v>
      </c>
      <c r="H32" s="40">
        <v>0.194339937438892</v>
      </c>
      <c r="I32" s="186">
        <v>9701</v>
      </c>
      <c r="J32" s="187">
        <v>99363615.239999995</v>
      </c>
      <c r="K32" s="186">
        <v>94871</v>
      </c>
      <c r="L32" s="187">
        <v>1162284282.0899999</v>
      </c>
      <c r="M32" s="186">
        <v>111</v>
      </c>
      <c r="N32" s="187">
        <v>1488672.63</v>
      </c>
      <c r="O32" s="212">
        <v>52215</v>
      </c>
      <c r="P32" s="213">
        <v>592665088.28999996</v>
      </c>
      <c r="Q32" s="212">
        <v>52468</v>
      </c>
      <c r="R32" s="213">
        <v>670471481.66999996</v>
      </c>
      <c r="S32" s="212">
        <v>102056</v>
      </c>
      <c r="T32" s="213">
        <v>1241386155.5</v>
      </c>
      <c r="U32" s="212">
        <v>2627</v>
      </c>
      <c r="V32" s="213">
        <v>21750414.460000001</v>
      </c>
    </row>
    <row r="33" spans="2:22" x14ac:dyDescent="0.25">
      <c r="B33" s="89" t="s">
        <v>888</v>
      </c>
      <c r="C33" s="551" t="s">
        <v>2</v>
      </c>
      <c r="D33" s="336"/>
      <c r="E33" s="193">
        <v>86693</v>
      </c>
      <c r="F33" s="195">
        <v>0.203320465493708</v>
      </c>
      <c r="G33" s="194">
        <v>1333493240.1400001</v>
      </c>
      <c r="H33" s="195">
        <v>0.20516466629748401</v>
      </c>
      <c r="I33" s="189">
        <v>4672</v>
      </c>
      <c r="J33" s="188">
        <v>59657604.460000001</v>
      </c>
      <c r="K33" s="189">
        <v>81757</v>
      </c>
      <c r="L33" s="188">
        <v>1269119234.1700001</v>
      </c>
      <c r="M33" s="189">
        <v>264</v>
      </c>
      <c r="N33" s="188">
        <v>4716401.51</v>
      </c>
      <c r="O33" s="214">
        <v>55153</v>
      </c>
      <c r="P33" s="194">
        <v>819072311.84000003</v>
      </c>
      <c r="Q33" s="214">
        <v>31540</v>
      </c>
      <c r="R33" s="194">
        <v>514420928.30000001</v>
      </c>
      <c r="S33" s="214">
        <v>84221</v>
      </c>
      <c r="T33" s="194">
        <v>1303641007.1500001</v>
      </c>
      <c r="U33" s="214">
        <v>2472</v>
      </c>
      <c r="V33" s="194">
        <v>29852232.989999998</v>
      </c>
    </row>
    <row r="34" spans="2:22" x14ac:dyDescent="0.25">
      <c r="B34" s="185" t="s">
        <v>896</v>
      </c>
      <c r="C34" s="545" t="s">
        <v>2</v>
      </c>
      <c r="D34" s="336"/>
      <c r="E34" s="196">
        <v>54215</v>
      </c>
      <c r="F34" s="40">
        <v>0.127150047140385</v>
      </c>
      <c r="G34" s="41">
        <v>1032524388.98</v>
      </c>
      <c r="H34" s="40">
        <v>0.15885908929456199</v>
      </c>
      <c r="I34" s="186">
        <v>2651</v>
      </c>
      <c r="J34" s="187">
        <v>41365735.829999998</v>
      </c>
      <c r="K34" s="186">
        <v>51215</v>
      </c>
      <c r="L34" s="187">
        <v>983836697.63</v>
      </c>
      <c r="M34" s="186">
        <v>349</v>
      </c>
      <c r="N34" s="187">
        <v>7321955.5199999996</v>
      </c>
      <c r="O34" s="212">
        <v>38127</v>
      </c>
      <c r="P34" s="213">
        <v>705241658.85000002</v>
      </c>
      <c r="Q34" s="212">
        <v>16088</v>
      </c>
      <c r="R34" s="213">
        <v>327282730.13</v>
      </c>
      <c r="S34" s="212">
        <v>51828</v>
      </c>
      <c r="T34" s="213">
        <v>993780386.78999996</v>
      </c>
      <c r="U34" s="212">
        <v>2387</v>
      </c>
      <c r="V34" s="213">
        <v>38744002.189999998</v>
      </c>
    </row>
    <row r="35" spans="2:22" x14ac:dyDescent="0.25">
      <c r="B35" s="89" t="s">
        <v>890</v>
      </c>
      <c r="C35" s="551" t="s">
        <v>2</v>
      </c>
      <c r="D35" s="336"/>
      <c r="E35" s="193">
        <v>65329</v>
      </c>
      <c r="F35" s="195">
        <v>0.153215630907206</v>
      </c>
      <c r="G35" s="194">
        <v>2091677327.3399999</v>
      </c>
      <c r="H35" s="195">
        <v>0.32181511532872198</v>
      </c>
      <c r="I35" s="189">
        <v>3254</v>
      </c>
      <c r="J35" s="188">
        <v>88802809.659999996</v>
      </c>
      <c r="K35" s="189">
        <v>61460</v>
      </c>
      <c r="L35" s="188">
        <v>1984236577.3299999</v>
      </c>
      <c r="M35" s="189">
        <v>615</v>
      </c>
      <c r="N35" s="188">
        <v>18637940.350000001</v>
      </c>
      <c r="O35" s="214">
        <v>46386</v>
      </c>
      <c r="P35" s="194">
        <v>1414166261.04</v>
      </c>
      <c r="Q35" s="214">
        <v>18943</v>
      </c>
      <c r="R35" s="194">
        <v>677511066.29999995</v>
      </c>
      <c r="S35" s="214">
        <v>59429</v>
      </c>
      <c r="T35" s="194">
        <v>1857378462.78</v>
      </c>
      <c r="U35" s="214">
        <v>5900</v>
      </c>
      <c r="V35" s="194">
        <v>234298864.56</v>
      </c>
    </row>
    <row r="36" spans="2:22" x14ac:dyDescent="0.25">
      <c r="B36" s="190" t="s">
        <v>116</v>
      </c>
      <c r="C36" s="556" t="s">
        <v>2</v>
      </c>
      <c r="D36" s="381"/>
      <c r="E36" s="197">
        <v>426386</v>
      </c>
      <c r="F36" s="198">
        <v>1</v>
      </c>
      <c r="G36" s="199">
        <v>6499624249.1700001</v>
      </c>
      <c r="H36" s="198">
        <v>1</v>
      </c>
      <c r="I36" s="191">
        <v>67708</v>
      </c>
      <c r="J36" s="192">
        <v>522677537.73000002</v>
      </c>
      <c r="K36" s="191">
        <v>357285</v>
      </c>
      <c r="L36" s="192">
        <v>5944284491.1599998</v>
      </c>
      <c r="M36" s="191">
        <v>1393</v>
      </c>
      <c r="N36" s="192">
        <v>32662220.280000001</v>
      </c>
      <c r="O36" s="215">
        <v>213274</v>
      </c>
      <c r="P36" s="216">
        <v>3688904007.6799998</v>
      </c>
      <c r="Q36" s="215">
        <v>213112</v>
      </c>
      <c r="R36" s="216">
        <v>2810720241.4899998</v>
      </c>
      <c r="S36" s="215">
        <v>410435</v>
      </c>
      <c r="T36" s="216">
        <v>6162799832.54</v>
      </c>
      <c r="U36" s="215">
        <v>15951</v>
      </c>
      <c r="V36" s="216">
        <v>336824416.63</v>
      </c>
    </row>
    <row r="37" spans="2:22" x14ac:dyDescent="0.25">
      <c r="B37" s="174" t="s">
        <v>2</v>
      </c>
      <c r="C37" s="523" t="s">
        <v>2</v>
      </c>
      <c r="D37" s="336"/>
      <c r="E37" s="175" t="s">
        <v>2</v>
      </c>
      <c r="F37" s="175" t="s">
        <v>2</v>
      </c>
      <c r="G37" s="175" t="s">
        <v>2</v>
      </c>
      <c r="H37" s="175" t="s">
        <v>2</v>
      </c>
      <c r="I37" s="175" t="s">
        <v>2</v>
      </c>
      <c r="J37" s="175" t="s">
        <v>2</v>
      </c>
      <c r="K37" s="175" t="s">
        <v>2</v>
      </c>
      <c r="L37" s="175" t="s">
        <v>2</v>
      </c>
      <c r="M37" s="175" t="s">
        <v>2</v>
      </c>
      <c r="N37" s="175" t="s">
        <v>2</v>
      </c>
      <c r="O37" s="175" t="s">
        <v>2</v>
      </c>
      <c r="P37" s="175" t="s">
        <v>2</v>
      </c>
      <c r="Q37" s="175" t="s">
        <v>2</v>
      </c>
      <c r="R37" s="175" t="s">
        <v>2</v>
      </c>
      <c r="S37" s="175" t="s">
        <v>2</v>
      </c>
      <c r="T37" s="175" t="s">
        <v>2</v>
      </c>
      <c r="U37" s="175" t="s">
        <v>2</v>
      </c>
      <c r="V37" s="175" t="s">
        <v>2</v>
      </c>
    </row>
    <row r="38" spans="2:22" x14ac:dyDescent="0.25">
      <c r="B38" s="632" t="s">
        <v>891</v>
      </c>
      <c r="C38" s="381"/>
      <c r="D38" s="381"/>
      <c r="E38" s="218" t="s">
        <v>2</v>
      </c>
      <c r="F38" s="175" t="s">
        <v>2</v>
      </c>
      <c r="G38" s="175" t="s">
        <v>2</v>
      </c>
      <c r="H38" s="175" t="s">
        <v>2</v>
      </c>
      <c r="I38" s="175" t="s">
        <v>2</v>
      </c>
      <c r="J38" s="175" t="s">
        <v>2</v>
      </c>
      <c r="K38" s="175" t="s">
        <v>2</v>
      </c>
      <c r="L38" s="175" t="s">
        <v>2</v>
      </c>
      <c r="M38" s="175" t="s">
        <v>2</v>
      </c>
      <c r="N38" s="175" t="s">
        <v>2</v>
      </c>
      <c r="O38" s="175" t="s">
        <v>2</v>
      </c>
      <c r="P38" s="175" t="s">
        <v>2</v>
      </c>
      <c r="Q38" s="175" t="s">
        <v>2</v>
      </c>
      <c r="R38" s="175" t="s">
        <v>2</v>
      </c>
      <c r="S38" s="175" t="s">
        <v>2</v>
      </c>
      <c r="T38" s="175" t="s">
        <v>2</v>
      </c>
      <c r="U38" s="175" t="s">
        <v>2</v>
      </c>
      <c r="V38" s="175" t="s">
        <v>2</v>
      </c>
    </row>
    <row r="39" spans="2:22" x14ac:dyDescent="0.25">
      <c r="B39" s="633" t="s">
        <v>897</v>
      </c>
      <c r="C39" s="381"/>
      <c r="D39" s="381"/>
      <c r="E39" s="51">
        <v>1000</v>
      </c>
      <c r="F39" s="175" t="s">
        <v>2</v>
      </c>
      <c r="G39" s="175" t="s">
        <v>2</v>
      </c>
      <c r="H39" s="175" t="s">
        <v>2</v>
      </c>
      <c r="I39" s="175" t="s">
        <v>2</v>
      </c>
      <c r="J39" s="175" t="s">
        <v>2</v>
      </c>
      <c r="K39" s="175" t="s">
        <v>2</v>
      </c>
      <c r="L39" s="175" t="s">
        <v>2</v>
      </c>
      <c r="M39" s="175" t="s">
        <v>2</v>
      </c>
      <c r="N39" s="175" t="s">
        <v>2</v>
      </c>
      <c r="O39" s="175" t="s">
        <v>2</v>
      </c>
      <c r="P39" s="175" t="s">
        <v>2</v>
      </c>
      <c r="Q39" s="175" t="s">
        <v>2</v>
      </c>
      <c r="R39" s="175" t="s">
        <v>2</v>
      </c>
      <c r="S39" s="175" t="s">
        <v>2</v>
      </c>
      <c r="T39" s="175" t="s">
        <v>2</v>
      </c>
      <c r="U39" s="175" t="s">
        <v>2</v>
      </c>
      <c r="V39" s="175" t="s">
        <v>2</v>
      </c>
    </row>
    <row r="40" spans="2:22" x14ac:dyDescent="0.25">
      <c r="B40" s="634" t="s">
        <v>898</v>
      </c>
      <c r="C40" s="381"/>
      <c r="D40" s="381"/>
      <c r="E40" s="54">
        <v>383021.6</v>
      </c>
      <c r="F40" s="175" t="s">
        <v>2</v>
      </c>
      <c r="G40" s="175" t="s">
        <v>2</v>
      </c>
      <c r="H40" s="175" t="s">
        <v>2</v>
      </c>
      <c r="I40" s="175" t="s">
        <v>2</v>
      </c>
      <c r="J40" s="175" t="s">
        <v>2</v>
      </c>
      <c r="K40" s="175" t="s">
        <v>2</v>
      </c>
      <c r="L40" s="175" t="s">
        <v>2</v>
      </c>
      <c r="M40" s="175" t="s">
        <v>2</v>
      </c>
      <c r="N40" s="175" t="s">
        <v>2</v>
      </c>
      <c r="O40" s="175" t="s">
        <v>2</v>
      </c>
      <c r="P40" s="175" t="s">
        <v>2</v>
      </c>
      <c r="Q40" s="175" t="s">
        <v>2</v>
      </c>
      <c r="R40" s="175" t="s">
        <v>2</v>
      </c>
      <c r="S40" s="175" t="s">
        <v>2</v>
      </c>
      <c r="T40" s="175" t="s">
        <v>2</v>
      </c>
      <c r="U40" s="175" t="s">
        <v>2</v>
      </c>
      <c r="V40" s="175" t="s">
        <v>2</v>
      </c>
    </row>
    <row r="41" spans="2:22" x14ac:dyDescent="0.25">
      <c r="B41" s="633" t="s">
        <v>899</v>
      </c>
      <c r="C41" s="381"/>
      <c r="D41" s="381"/>
      <c r="E41" s="51">
        <v>22007.916192595701</v>
      </c>
      <c r="F41" s="175" t="s">
        <v>2</v>
      </c>
      <c r="G41" s="175" t="s">
        <v>2</v>
      </c>
      <c r="H41" s="175" t="s">
        <v>2</v>
      </c>
      <c r="I41" s="175" t="s">
        <v>2</v>
      </c>
      <c r="J41" s="175" t="s">
        <v>2</v>
      </c>
      <c r="K41" s="175" t="s">
        <v>2</v>
      </c>
      <c r="L41" s="175" t="s">
        <v>2</v>
      </c>
      <c r="M41" s="175" t="s">
        <v>2</v>
      </c>
      <c r="N41" s="175" t="s">
        <v>2</v>
      </c>
      <c r="O41" s="175" t="s">
        <v>2</v>
      </c>
      <c r="P41" s="175" t="s">
        <v>2</v>
      </c>
      <c r="Q41" s="175" t="s">
        <v>2</v>
      </c>
      <c r="R41" s="175" t="s">
        <v>2</v>
      </c>
      <c r="S41" s="175" t="s">
        <v>2</v>
      </c>
      <c r="T41" s="175" t="s">
        <v>2</v>
      </c>
      <c r="U41" s="175" t="s">
        <v>2</v>
      </c>
      <c r="V41" s="175" t="s">
        <v>2</v>
      </c>
    </row>
    <row r="42" spans="2:22" x14ac:dyDescent="0.25">
      <c r="B42" s="217" t="s">
        <v>2</v>
      </c>
      <c r="C42" s="626" t="s">
        <v>2</v>
      </c>
      <c r="D42" s="336"/>
      <c r="E42" s="175" t="s">
        <v>2</v>
      </c>
      <c r="F42" s="175" t="s">
        <v>2</v>
      </c>
      <c r="G42" s="175" t="s">
        <v>2</v>
      </c>
      <c r="H42" s="175" t="s">
        <v>2</v>
      </c>
      <c r="I42" s="175" t="s">
        <v>2</v>
      </c>
      <c r="J42" s="175" t="s">
        <v>2</v>
      </c>
      <c r="K42" s="175" t="s">
        <v>2</v>
      </c>
      <c r="L42" s="175" t="s">
        <v>2</v>
      </c>
      <c r="M42" s="175" t="s">
        <v>2</v>
      </c>
      <c r="N42" s="175" t="s">
        <v>2</v>
      </c>
      <c r="O42" s="175" t="s">
        <v>2</v>
      </c>
      <c r="P42" s="175" t="s">
        <v>2</v>
      </c>
      <c r="Q42" s="175" t="s">
        <v>2</v>
      </c>
      <c r="R42" s="175" t="s">
        <v>2</v>
      </c>
      <c r="S42" s="175" t="s">
        <v>2</v>
      </c>
      <c r="T42" s="175" t="s">
        <v>2</v>
      </c>
      <c r="U42" s="175" t="s">
        <v>2</v>
      </c>
      <c r="V42" s="175" t="s">
        <v>2</v>
      </c>
    </row>
    <row r="43" spans="2:22" x14ac:dyDescent="0.25">
      <c r="B43" s="174" t="s">
        <v>2</v>
      </c>
      <c r="C43" s="523" t="s">
        <v>2</v>
      </c>
      <c r="D43" s="336"/>
      <c r="E43" s="175" t="s">
        <v>2</v>
      </c>
      <c r="F43" s="175" t="s">
        <v>2</v>
      </c>
      <c r="G43" s="175" t="s">
        <v>2</v>
      </c>
      <c r="H43" s="175" t="s">
        <v>2</v>
      </c>
      <c r="I43" s="175" t="s">
        <v>2</v>
      </c>
      <c r="J43" s="175" t="s">
        <v>2</v>
      </c>
      <c r="K43" s="175" t="s">
        <v>2</v>
      </c>
      <c r="L43" s="175" t="s">
        <v>2</v>
      </c>
      <c r="M43" s="175" t="s">
        <v>2</v>
      </c>
      <c r="N43" s="175" t="s">
        <v>2</v>
      </c>
      <c r="O43" s="175" t="s">
        <v>2</v>
      </c>
      <c r="P43" s="175" t="s">
        <v>2</v>
      </c>
      <c r="Q43" s="175" t="s">
        <v>2</v>
      </c>
      <c r="R43" s="175" t="s">
        <v>2</v>
      </c>
      <c r="S43" s="175" t="s">
        <v>2</v>
      </c>
      <c r="T43" s="175" t="s">
        <v>2</v>
      </c>
      <c r="U43" s="175" t="s">
        <v>2</v>
      </c>
      <c r="V43" s="175" t="s">
        <v>2</v>
      </c>
    </row>
    <row r="44" spans="2:22" x14ac:dyDescent="0.25">
      <c r="B44" s="211" t="s">
        <v>2</v>
      </c>
      <c r="C44" s="629" t="s">
        <v>2</v>
      </c>
      <c r="D44" s="336"/>
      <c r="E44" s="635" t="s">
        <v>871</v>
      </c>
      <c r="F44" s="536"/>
      <c r="G44" s="536"/>
      <c r="H44" s="537"/>
      <c r="I44" s="520" t="s">
        <v>690</v>
      </c>
      <c r="J44" s="381"/>
      <c r="K44" s="381"/>
      <c r="L44" s="381"/>
      <c r="M44" s="381"/>
      <c r="N44" s="377"/>
      <c r="O44" s="520" t="s">
        <v>109</v>
      </c>
      <c r="P44" s="381"/>
      <c r="Q44" s="381"/>
      <c r="R44" s="377"/>
      <c r="S44" s="520" t="s">
        <v>691</v>
      </c>
      <c r="T44" s="381"/>
      <c r="U44" s="381"/>
      <c r="V44" s="377"/>
    </row>
    <row r="45" spans="2:22" ht="18" customHeight="1" x14ac:dyDescent="0.25">
      <c r="C45" s="629" t="s">
        <v>2</v>
      </c>
      <c r="D45" s="336"/>
      <c r="E45" s="630" t="s">
        <v>2</v>
      </c>
      <c r="F45" s="336"/>
      <c r="G45" s="336"/>
      <c r="H45" s="348"/>
      <c r="I45" s="520" t="s">
        <v>692</v>
      </c>
      <c r="J45" s="377"/>
      <c r="K45" s="520" t="s">
        <v>693</v>
      </c>
      <c r="L45" s="377"/>
      <c r="M45" s="520" t="s">
        <v>694</v>
      </c>
      <c r="N45" s="377"/>
      <c r="O45" s="520" t="s">
        <v>695</v>
      </c>
      <c r="P45" s="377"/>
      <c r="Q45" s="520" t="s">
        <v>696</v>
      </c>
      <c r="R45" s="377"/>
      <c r="S45" s="520" t="s">
        <v>697</v>
      </c>
      <c r="T45" s="377"/>
      <c r="U45" s="520" t="s">
        <v>698</v>
      </c>
      <c r="V45" s="377"/>
    </row>
    <row r="46" spans="2:22" ht="60" x14ac:dyDescent="0.25">
      <c r="B46" s="379" t="s">
        <v>900</v>
      </c>
      <c r="C46" s="381"/>
      <c r="D46" s="377"/>
      <c r="E46" s="37" t="s">
        <v>700</v>
      </c>
      <c r="F46" s="37" t="s">
        <v>111</v>
      </c>
      <c r="G46" s="37" t="s">
        <v>112</v>
      </c>
      <c r="H46" s="37" t="s">
        <v>712</v>
      </c>
      <c r="I46" s="176" t="s">
        <v>700</v>
      </c>
      <c r="J46" s="176" t="s">
        <v>112</v>
      </c>
      <c r="K46" s="176" t="s">
        <v>700</v>
      </c>
      <c r="L46" s="176" t="s">
        <v>112</v>
      </c>
      <c r="M46" s="176" t="s">
        <v>700</v>
      </c>
      <c r="N46" s="176" t="s">
        <v>112</v>
      </c>
      <c r="O46" s="176" t="s">
        <v>700</v>
      </c>
      <c r="P46" s="176" t="s">
        <v>112</v>
      </c>
      <c r="Q46" s="176" t="s">
        <v>700</v>
      </c>
      <c r="R46" s="176" t="s">
        <v>112</v>
      </c>
      <c r="S46" s="176" t="s">
        <v>700</v>
      </c>
      <c r="T46" s="176" t="s">
        <v>112</v>
      </c>
      <c r="U46" s="176" t="s">
        <v>700</v>
      </c>
      <c r="V46" s="176" t="s">
        <v>112</v>
      </c>
    </row>
    <row r="47" spans="2:22" x14ac:dyDescent="0.25">
      <c r="B47" s="185" t="s">
        <v>884</v>
      </c>
      <c r="C47" s="545" t="s">
        <v>2</v>
      </c>
      <c r="D47" s="336"/>
      <c r="E47" s="196">
        <v>70036</v>
      </c>
      <c r="F47" s="40">
        <v>0.16425492394215599</v>
      </c>
      <c r="G47" s="41">
        <v>81127981</v>
      </c>
      <c r="H47" s="40">
        <v>1.2481949400438E-2</v>
      </c>
      <c r="I47" s="186">
        <v>29773</v>
      </c>
      <c r="J47" s="187">
        <v>63878896.780000001</v>
      </c>
      <c r="K47" s="186">
        <v>40211</v>
      </c>
      <c r="L47" s="187">
        <v>17232650.350000001</v>
      </c>
      <c r="M47" s="186">
        <v>52</v>
      </c>
      <c r="N47" s="187">
        <v>16433.87</v>
      </c>
      <c r="O47" s="212">
        <v>24741</v>
      </c>
      <c r="P47" s="213">
        <v>6639793.4699999997</v>
      </c>
      <c r="Q47" s="212">
        <v>45295</v>
      </c>
      <c r="R47" s="213">
        <v>74488187.530000001</v>
      </c>
      <c r="S47" s="212">
        <v>66750</v>
      </c>
      <c r="T47" s="213">
        <v>75713626.010000005</v>
      </c>
      <c r="U47" s="212">
        <v>3286</v>
      </c>
      <c r="V47" s="213">
        <v>5414354.9900000002</v>
      </c>
    </row>
    <row r="48" spans="2:22" x14ac:dyDescent="0.25">
      <c r="B48" s="89" t="s">
        <v>885</v>
      </c>
      <c r="C48" s="551" t="s">
        <v>2</v>
      </c>
      <c r="D48" s="336"/>
      <c r="E48" s="193">
        <v>58912</v>
      </c>
      <c r="F48" s="195">
        <v>0.13816588724770501</v>
      </c>
      <c r="G48" s="194">
        <v>457707202.33999997</v>
      </c>
      <c r="H48" s="195">
        <v>7.0420563526953001E-2</v>
      </c>
      <c r="I48" s="189">
        <v>19340</v>
      </c>
      <c r="J48" s="188">
        <v>142445406.72999999</v>
      </c>
      <c r="K48" s="189">
        <v>39539</v>
      </c>
      <c r="L48" s="188">
        <v>315013671.81999999</v>
      </c>
      <c r="M48" s="189">
        <v>33</v>
      </c>
      <c r="N48" s="188">
        <v>248123.79</v>
      </c>
      <c r="O48" s="214">
        <v>16259</v>
      </c>
      <c r="P48" s="194">
        <v>130976720.19</v>
      </c>
      <c r="Q48" s="214">
        <v>42653</v>
      </c>
      <c r="R48" s="194">
        <v>326730482.14999998</v>
      </c>
      <c r="S48" s="214">
        <v>56617</v>
      </c>
      <c r="T48" s="194">
        <v>440728596.27999997</v>
      </c>
      <c r="U48" s="214">
        <v>2295</v>
      </c>
      <c r="V48" s="194">
        <v>16978606.059999999</v>
      </c>
    </row>
    <row r="49" spans="2:22" x14ac:dyDescent="0.25">
      <c r="B49" s="185" t="s">
        <v>886</v>
      </c>
      <c r="C49" s="545" t="s">
        <v>2</v>
      </c>
      <c r="D49" s="336"/>
      <c r="E49" s="196">
        <v>98029</v>
      </c>
      <c r="F49" s="40">
        <v>0.22990670425389201</v>
      </c>
      <c r="G49" s="41">
        <v>1211334121.52</v>
      </c>
      <c r="H49" s="40">
        <v>0.18636986925431701</v>
      </c>
      <c r="I49" s="186">
        <v>10521</v>
      </c>
      <c r="J49" s="187">
        <v>128297441.65000001</v>
      </c>
      <c r="K49" s="186">
        <v>87397</v>
      </c>
      <c r="L49" s="187">
        <v>1081677211.5</v>
      </c>
      <c r="M49" s="186">
        <v>111</v>
      </c>
      <c r="N49" s="187">
        <v>1359468.37</v>
      </c>
      <c r="O49" s="212">
        <v>45231</v>
      </c>
      <c r="P49" s="213">
        <v>546966588.5</v>
      </c>
      <c r="Q49" s="212">
        <v>52798</v>
      </c>
      <c r="R49" s="213">
        <v>664367533.01999998</v>
      </c>
      <c r="S49" s="212">
        <v>95894</v>
      </c>
      <c r="T49" s="213">
        <v>1185464790.5799999</v>
      </c>
      <c r="U49" s="212">
        <v>2135</v>
      </c>
      <c r="V49" s="213">
        <v>25869330.940000001</v>
      </c>
    </row>
    <row r="50" spans="2:22" x14ac:dyDescent="0.25">
      <c r="B50" s="89" t="s">
        <v>887</v>
      </c>
      <c r="C50" s="551" t="s">
        <v>2</v>
      </c>
      <c r="D50" s="336"/>
      <c r="E50" s="193">
        <v>88751</v>
      </c>
      <c r="F50" s="195">
        <v>0.20814707799974699</v>
      </c>
      <c r="G50" s="194">
        <v>1498815582.1600001</v>
      </c>
      <c r="H50" s="195">
        <v>0.23060034314312799</v>
      </c>
      <c r="I50" s="189">
        <v>4355</v>
      </c>
      <c r="J50" s="188">
        <v>74769393.219999999</v>
      </c>
      <c r="K50" s="189">
        <v>84147</v>
      </c>
      <c r="L50" s="188">
        <v>1419820218.5699999</v>
      </c>
      <c r="M50" s="189">
        <v>249</v>
      </c>
      <c r="N50" s="188">
        <v>4225970.37</v>
      </c>
      <c r="O50" s="214">
        <v>51830</v>
      </c>
      <c r="P50" s="194">
        <v>856247481.16999996</v>
      </c>
      <c r="Q50" s="214">
        <v>36921</v>
      </c>
      <c r="R50" s="194">
        <v>642568100.99000001</v>
      </c>
      <c r="S50" s="214">
        <v>86849</v>
      </c>
      <c r="T50" s="194">
        <v>1466554116.21</v>
      </c>
      <c r="U50" s="214">
        <v>1902</v>
      </c>
      <c r="V50" s="194">
        <v>32261465.949999999</v>
      </c>
    </row>
    <row r="51" spans="2:22" x14ac:dyDescent="0.25">
      <c r="B51" s="185" t="s">
        <v>888</v>
      </c>
      <c r="C51" s="545" t="s">
        <v>2</v>
      </c>
      <c r="D51" s="336"/>
      <c r="E51" s="196">
        <v>52583</v>
      </c>
      <c r="F51" s="40">
        <v>0.123322529351339</v>
      </c>
      <c r="G51" s="41">
        <v>1131176460.4400001</v>
      </c>
      <c r="H51" s="40">
        <v>0.17403720847162099</v>
      </c>
      <c r="I51" s="186">
        <v>1782</v>
      </c>
      <c r="J51" s="187">
        <v>39394766.009999998</v>
      </c>
      <c r="K51" s="186">
        <v>50459</v>
      </c>
      <c r="L51" s="187">
        <v>1084415335.8699999</v>
      </c>
      <c r="M51" s="186">
        <v>342</v>
      </c>
      <c r="N51" s="187">
        <v>7366358.5599999996</v>
      </c>
      <c r="O51" s="212">
        <v>35206</v>
      </c>
      <c r="P51" s="213">
        <v>742170508.05999994</v>
      </c>
      <c r="Q51" s="212">
        <v>17377</v>
      </c>
      <c r="R51" s="213">
        <v>389005952.38</v>
      </c>
      <c r="S51" s="212">
        <v>50901</v>
      </c>
      <c r="T51" s="213">
        <v>1094977294.96</v>
      </c>
      <c r="U51" s="212">
        <v>1682</v>
      </c>
      <c r="V51" s="213">
        <v>36199165.479999997</v>
      </c>
    </row>
    <row r="52" spans="2:22" x14ac:dyDescent="0.25">
      <c r="B52" s="89" t="s">
        <v>896</v>
      </c>
      <c r="C52" s="551" t="s">
        <v>2</v>
      </c>
      <c r="D52" s="336"/>
      <c r="E52" s="193">
        <v>25137</v>
      </c>
      <c r="F52" s="195">
        <v>5.8953624180906501E-2</v>
      </c>
      <c r="G52" s="194">
        <v>659936544.04999995</v>
      </c>
      <c r="H52" s="195">
        <v>0.101534568576679</v>
      </c>
      <c r="I52" s="189">
        <v>800</v>
      </c>
      <c r="J52" s="188">
        <v>21646731.649999999</v>
      </c>
      <c r="K52" s="189">
        <v>24049</v>
      </c>
      <c r="L52" s="188">
        <v>630811991.97000003</v>
      </c>
      <c r="M52" s="189">
        <v>288</v>
      </c>
      <c r="N52" s="188">
        <v>7477820.4299999997</v>
      </c>
      <c r="O52" s="214">
        <v>17667</v>
      </c>
      <c r="P52" s="194">
        <v>454857869.24000001</v>
      </c>
      <c r="Q52" s="214">
        <v>7470</v>
      </c>
      <c r="R52" s="194">
        <v>205078674.81</v>
      </c>
      <c r="S52" s="214">
        <v>23989</v>
      </c>
      <c r="T52" s="194">
        <v>629748333.77999997</v>
      </c>
      <c r="U52" s="214">
        <v>1148</v>
      </c>
      <c r="V52" s="194">
        <v>30188210.27</v>
      </c>
    </row>
    <row r="53" spans="2:22" x14ac:dyDescent="0.25">
      <c r="B53" s="185" t="s">
        <v>890</v>
      </c>
      <c r="C53" s="545" t="s">
        <v>2</v>
      </c>
      <c r="D53" s="336"/>
      <c r="E53" s="196">
        <v>32938</v>
      </c>
      <c r="F53" s="40">
        <v>7.7249253024255005E-2</v>
      </c>
      <c r="G53" s="41">
        <v>1459526357.6600001</v>
      </c>
      <c r="H53" s="40">
        <v>0.224555497626864</v>
      </c>
      <c r="I53" s="186">
        <v>1137</v>
      </c>
      <c r="J53" s="187">
        <v>52244901.689999998</v>
      </c>
      <c r="K53" s="186">
        <v>31483</v>
      </c>
      <c r="L53" s="187">
        <v>1395313411.0799999</v>
      </c>
      <c r="M53" s="186">
        <v>318</v>
      </c>
      <c r="N53" s="187">
        <v>11968044.890000001</v>
      </c>
      <c r="O53" s="212">
        <v>22340</v>
      </c>
      <c r="P53" s="213">
        <v>951045047.04999995</v>
      </c>
      <c r="Q53" s="212">
        <v>10598</v>
      </c>
      <c r="R53" s="213">
        <v>508481310.61000001</v>
      </c>
      <c r="S53" s="212">
        <v>29435</v>
      </c>
      <c r="T53" s="213">
        <v>1269613074.72</v>
      </c>
      <c r="U53" s="212">
        <v>3503</v>
      </c>
      <c r="V53" s="213">
        <v>189913282.94</v>
      </c>
    </row>
    <row r="54" spans="2:22" x14ac:dyDescent="0.25">
      <c r="B54" s="190" t="s">
        <v>116</v>
      </c>
      <c r="C54" s="556" t="s">
        <v>2</v>
      </c>
      <c r="D54" s="381"/>
      <c r="E54" s="197">
        <v>426386</v>
      </c>
      <c r="F54" s="198">
        <v>1</v>
      </c>
      <c r="G54" s="199">
        <v>6499624249.1700001</v>
      </c>
      <c r="H54" s="198">
        <v>1</v>
      </c>
      <c r="I54" s="191">
        <v>67708</v>
      </c>
      <c r="J54" s="192">
        <v>522677537.73000002</v>
      </c>
      <c r="K54" s="191">
        <v>357285</v>
      </c>
      <c r="L54" s="192">
        <v>5944284491.1599998</v>
      </c>
      <c r="M54" s="191">
        <v>1393</v>
      </c>
      <c r="N54" s="192">
        <v>32662220.280000001</v>
      </c>
      <c r="O54" s="215">
        <v>213274</v>
      </c>
      <c r="P54" s="216">
        <v>3688904007.6799998</v>
      </c>
      <c r="Q54" s="215">
        <v>213112</v>
      </c>
      <c r="R54" s="216">
        <v>2810720241.4899998</v>
      </c>
      <c r="S54" s="215">
        <v>410435</v>
      </c>
      <c r="T54" s="216">
        <v>6162799832.54</v>
      </c>
      <c r="U54" s="215">
        <v>15951</v>
      </c>
      <c r="V54" s="216">
        <v>336824416.63</v>
      </c>
    </row>
    <row r="55" spans="2:22" x14ac:dyDescent="0.25">
      <c r="B55" s="174" t="s">
        <v>2</v>
      </c>
      <c r="C55" s="523" t="s">
        <v>2</v>
      </c>
      <c r="D55" s="336"/>
      <c r="E55" s="175" t="s">
        <v>2</v>
      </c>
      <c r="F55" s="175" t="s">
        <v>2</v>
      </c>
      <c r="G55" s="175" t="s">
        <v>2</v>
      </c>
      <c r="H55" s="175" t="s">
        <v>2</v>
      </c>
      <c r="I55" s="175" t="s">
        <v>2</v>
      </c>
      <c r="J55" s="175" t="s">
        <v>2</v>
      </c>
      <c r="K55" s="175" t="s">
        <v>2</v>
      </c>
      <c r="L55" s="175" t="s">
        <v>2</v>
      </c>
      <c r="M55" s="175" t="s">
        <v>2</v>
      </c>
      <c r="N55" s="175" t="s">
        <v>2</v>
      </c>
      <c r="O55" s="175" t="s">
        <v>2</v>
      </c>
      <c r="P55" s="175" t="s">
        <v>2</v>
      </c>
      <c r="Q55" s="175" t="s">
        <v>2</v>
      </c>
      <c r="R55" s="175" t="s">
        <v>2</v>
      </c>
      <c r="S55" s="175" t="s">
        <v>2</v>
      </c>
      <c r="T55" s="175" t="s">
        <v>2</v>
      </c>
      <c r="U55" s="175" t="s">
        <v>2</v>
      </c>
      <c r="V55" s="175" t="s">
        <v>2</v>
      </c>
    </row>
    <row r="56" spans="2:22" x14ac:dyDescent="0.25">
      <c r="B56" s="632" t="s">
        <v>891</v>
      </c>
      <c r="C56" s="381"/>
      <c r="D56" s="381"/>
      <c r="E56" s="218" t="s">
        <v>2</v>
      </c>
      <c r="F56" s="175" t="s">
        <v>2</v>
      </c>
      <c r="G56" s="175" t="s">
        <v>2</v>
      </c>
      <c r="H56" s="175" t="s">
        <v>2</v>
      </c>
      <c r="I56" s="175" t="s">
        <v>2</v>
      </c>
      <c r="J56" s="175" t="s">
        <v>2</v>
      </c>
      <c r="K56" s="175" t="s">
        <v>2</v>
      </c>
      <c r="L56" s="175" t="s">
        <v>2</v>
      </c>
      <c r="M56" s="175" t="s">
        <v>2</v>
      </c>
      <c r="N56" s="175" t="s">
        <v>2</v>
      </c>
      <c r="O56" s="175" t="s">
        <v>2</v>
      </c>
      <c r="P56" s="175" t="s">
        <v>2</v>
      </c>
      <c r="Q56" s="175" t="s">
        <v>2</v>
      </c>
      <c r="R56" s="175" t="s">
        <v>2</v>
      </c>
      <c r="S56" s="175" t="s">
        <v>2</v>
      </c>
      <c r="T56" s="175" t="s">
        <v>2</v>
      </c>
      <c r="U56" s="175" t="s">
        <v>2</v>
      </c>
      <c r="V56" s="175" t="s">
        <v>2</v>
      </c>
    </row>
    <row r="57" spans="2:22" x14ac:dyDescent="0.25">
      <c r="B57" s="633" t="s">
        <v>901</v>
      </c>
      <c r="C57" s="381"/>
      <c r="D57" s="381"/>
      <c r="E57" s="51">
        <v>0</v>
      </c>
      <c r="F57" s="175" t="s">
        <v>2</v>
      </c>
      <c r="G57" s="175" t="s">
        <v>2</v>
      </c>
      <c r="H57" s="175" t="s">
        <v>2</v>
      </c>
      <c r="I57" s="175" t="s">
        <v>2</v>
      </c>
      <c r="J57" s="175" t="s">
        <v>2</v>
      </c>
      <c r="K57" s="175" t="s">
        <v>2</v>
      </c>
      <c r="L57" s="175" t="s">
        <v>2</v>
      </c>
      <c r="M57" s="175" t="s">
        <v>2</v>
      </c>
      <c r="N57" s="175" t="s">
        <v>2</v>
      </c>
      <c r="O57" s="175" t="s">
        <v>2</v>
      </c>
      <c r="P57" s="175" t="s">
        <v>2</v>
      </c>
      <c r="Q57" s="175" t="s">
        <v>2</v>
      </c>
      <c r="R57" s="175" t="s">
        <v>2</v>
      </c>
      <c r="S57" s="175" t="s">
        <v>2</v>
      </c>
      <c r="T57" s="175" t="s">
        <v>2</v>
      </c>
      <c r="U57" s="175" t="s">
        <v>2</v>
      </c>
      <c r="V57" s="175" t="s">
        <v>2</v>
      </c>
    </row>
    <row r="58" spans="2:22" x14ac:dyDescent="0.25">
      <c r="B58" s="634" t="s">
        <v>902</v>
      </c>
      <c r="C58" s="381"/>
      <c r="D58" s="381"/>
      <c r="E58" s="54">
        <v>279397.19</v>
      </c>
      <c r="F58" s="175" t="s">
        <v>2</v>
      </c>
      <c r="G58" s="175" t="s">
        <v>2</v>
      </c>
      <c r="H58" s="175" t="s">
        <v>2</v>
      </c>
      <c r="I58" s="175" t="s">
        <v>2</v>
      </c>
      <c r="J58" s="175" t="s">
        <v>2</v>
      </c>
      <c r="K58" s="175" t="s">
        <v>2</v>
      </c>
      <c r="L58" s="175" t="s">
        <v>2</v>
      </c>
      <c r="M58" s="175" t="s">
        <v>2</v>
      </c>
      <c r="N58" s="175" t="s">
        <v>2</v>
      </c>
      <c r="O58" s="175" t="s">
        <v>2</v>
      </c>
      <c r="P58" s="175" t="s">
        <v>2</v>
      </c>
      <c r="Q58" s="175" t="s">
        <v>2</v>
      </c>
      <c r="R58" s="175" t="s">
        <v>2</v>
      </c>
      <c r="S58" s="175" t="s">
        <v>2</v>
      </c>
      <c r="T58" s="175" t="s">
        <v>2</v>
      </c>
      <c r="U58" s="175" t="s">
        <v>2</v>
      </c>
      <c r="V58" s="175" t="s">
        <v>2</v>
      </c>
    </row>
    <row r="59" spans="2:22" x14ac:dyDescent="0.25">
      <c r="B59" s="633" t="s">
        <v>903</v>
      </c>
      <c r="C59" s="381"/>
      <c r="D59" s="381"/>
      <c r="E59" s="51">
        <v>15630.7778598528</v>
      </c>
      <c r="F59" s="175" t="s">
        <v>2</v>
      </c>
      <c r="G59" s="175" t="s">
        <v>2</v>
      </c>
      <c r="H59" s="175" t="s">
        <v>2</v>
      </c>
      <c r="I59" s="175" t="s">
        <v>2</v>
      </c>
      <c r="J59" s="175" t="s">
        <v>2</v>
      </c>
      <c r="K59" s="175" t="s">
        <v>2</v>
      </c>
      <c r="L59" s="175" t="s">
        <v>2</v>
      </c>
      <c r="M59" s="175" t="s">
        <v>2</v>
      </c>
      <c r="N59" s="175" t="s">
        <v>2</v>
      </c>
      <c r="O59" s="175" t="s">
        <v>2</v>
      </c>
      <c r="P59" s="175" t="s">
        <v>2</v>
      </c>
      <c r="Q59" s="175" t="s">
        <v>2</v>
      </c>
      <c r="R59" s="175" t="s">
        <v>2</v>
      </c>
      <c r="S59" s="175" t="s">
        <v>2</v>
      </c>
      <c r="T59" s="175" t="s">
        <v>2</v>
      </c>
      <c r="U59" s="175" t="s">
        <v>2</v>
      </c>
      <c r="V59" s="175" t="s">
        <v>2</v>
      </c>
    </row>
    <row r="60" spans="2:22" x14ac:dyDescent="0.25">
      <c r="B60" s="217" t="s">
        <v>2</v>
      </c>
      <c r="C60" s="626" t="s">
        <v>2</v>
      </c>
      <c r="D60" s="336"/>
      <c r="E60" s="175" t="s">
        <v>2</v>
      </c>
      <c r="F60" s="175" t="s">
        <v>2</v>
      </c>
      <c r="G60" s="175" t="s">
        <v>2</v>
      </c>
      <c r="H60" s="175" t="s">
        <v>2</v>
      </c>
      <c r="I60" s="175" t="s">
        <v>2</v>
      </c>
      <c r="J60" s="175" t="s">
        <v>2</v>
      </c>
      <c r="K60" s="175" t="s">
        <v>2</v>
      </c>
      <c r="L60" s="175" t="s">
        <v>2</v>
      </c>
      <c r="M60" s="175" t="s">
        <v>2</v>
      </c>
      <c r="N60" s="175" t="s">
        <v>2</v>
      </c>
      <c r="O60" s="175" t="s">
        <v>2</v>
      </c>
      <c r="P60" s="175" t="s">
        <v>2</v>
      </c>
      <c r="Q60" s="175" t="s">
        <v>2</v>
      </c>
      <c r="R60" s="175" t="s">
        <v>2</v>
      </c>
      <c r="S60" s="175" t="s">
        <v>2</v>
      </c>
      <c r="T60" s="175" t="s">
        <v>2</v>
      </c>
      <c r="U60" s="175" t="s">
        <v>2</v>
      </c>
      <c r="V60" s="175" t="s">
        <v>2</v>
      </c>
    </row>
  </sheetData>
  <sheetProtection sheet="1" objects="1" scenarios="1"/>
  <mergeCells count="95">
    <mergeCell ref="A1:C3"/>
    <mergeCell ref="D1:W1"/>
    <mergeCell ref="D2:W2"/>
    <mergeCell ref="D3:W3"/>
    <mergeCell ref="B5:W5"/>
    <mergeCell ref="C7:D7"/>
    <mergeCell ref="C8:D8"/>
    <mergeCell ref="E8:H8"/>
    <mergeCell ref="I8:N8"/>
    <mergeCell ref="O8:R8"/>
    <mergeCell ref="S8:V8"/>
    <mergeCell ref="C9:D9"/>
    <mergeCell ref="E9:H9"/>
    <mergeCell ref="I9:J9"/>
    <mergeCell ref="K9:L9"/>
    <mergeCell ref="M9:N9"/>
    <mergeCell ref="O9:P9"/>
    <mergeCell ref="Q9:R9"/>
    <mergeCell ref="S9:T9"/>
    <mergeCell ref="U9:V9"/>
    <mergeCell ref="B10:D10"/>
    <mergeCell ref="C11:D11"/>
    <mergeCell ref="C12:D12"/>
    <mergeCell ref="C13:D13"/>
    <mergeCell ref="C14:D14"/>
    <mergeCell ref="C15:D15"/>
    <mergeCell ref="C16:D16"/>
    <mergeCell ref="C17:D17"/>
    <mergeCell ref="C18:D18"/>
    <mergeCell ref="C19:D19"/>
    <mergeCell ref="B20:D20"/>
    <mergeCell ref="B21:D21"/>
    <mergeCell ref="B22:D22"/>
    <mergeCell ref="B23:D23"/>
    <mergeCell ref="C24:D24"/>
    <mergeCell ref="C25:D25"/>
    <mergeCell ref="C26:D26"/>
    <mergeCell ref="E26:H26"/>
    <mergeCell ref="I26:N26"/>
    <mergeCell ref="O26:R26"/>
    <mergeCell ref="S26:V26"/>
    <mergeCell ref="C27:D27"/>
    <mergeCell ref="E27:H27"/>
    <mergeCell ref="I27:J27"/>
    <mergeCell ref="K27:L27"/>
    <mergeCell ref="M27:N27"/>
    <mergeCell ref="O27:P27"/>
    <mergeCell ref="Q27:R27"/>
    <mergeCell ref="S27:T27"/>
    <mergeCell ref="U27:V27"/>
    <mergeCell ref="B28:D28"/>
    <mergeCell ref="C29:D29"/>
    <mergeCell ref="C30:D30"/>
    <mergeCell ref="C31:D31"/>
    <mergeCell ref="C32:D32"/>
    <mergeCell ref="C33:D33"/>
    <mergeCell ref="C34:D34"/>
    <mergeCell ref="C35:D35"/>
    <mergeCell ref="C36:D36"/>
    <mergeCell ref="C37:D37"/>
    <mergeCell ref="B38:D38"/>
    <mergeCell ref="B39:D39"/>
    <mergeCell ref="B40:D40"/>
    <mergeCell ref="B41:D41"/>
    <mergeCell ref="C42:D42"/>
    <mergeCell ref="C43:D43"/>
    <mergeCell ref="C44:D44"/>
    <mergeCell ref="E44:H44"/>
    <mergeCell ref="I44:N44"/>
    <mergeCell ref="O44:R44"/>
    <mergeCell ref="S44:V44"/>
    <mergeCell ref="C45:D45"/>
    <mergeCell ref="E45:H45"/>
    <mergeCell ref="I45:J45"/>
    <mergeCell ref="K45:L45"/>
    <mergeCell ref="M45:N45"/>
    <mergeCell ref="O45:P45"/>
    <mergeCell ref="Q45:R45"/>
    <mergeCell ref="S45:T45"/>
    <mergeCell ref="U45:V45"/>
    <mergeCell ref="B46:D46"/>
    <mergeCell ref="C47:D47"/>
    <mergeCell ref="C48:D48"/>
    <mergeCell ref="C49:D49"/>
    <mergeCell ref="C50:D50"/>
    <mergeCell ref="C51:D51"/>
    <mergeCell ref="C52:D52"/>
    <mergeCell ref="C53:D53"/>
    <mergeCell ref="C54:D54"/>
    <mergeCell ref="C55:D55"/>
    <mergeCell ref="B56:D56"/>
    <mergeCell ref="B57:D57"/>
    <mergeCell ref="B58:D58"/>
    <mergeCell ref="B59:D59"/>
    <mergeCell ref="C60:D60"/>
  </mergeCells>
  <pageMargins left="0.25" right="0.25" top="0.25" bottom="0.25" header="0.25" footer="0.25"/>
  <pageSetup scale="35" orientation="landscape" cellComments="atEnd"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W59"/>
  <sheetViews>
    <sheetView showGridLines="0" workbookViewId="0">
      <selection activeCell="F17" sqref="F17"/>
    </sheetView>
  </sheetViews>
  <sheetFormatPr baseColWidth="10" defaultColWidth="9.140625" defaultRowHeight="15" x14ac:dyDescent="0.2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x14ac:dyDescent="0.25">
      <c r="A1" s="336"/>
      <c r="B1" s="336"/>
      <c r="C1" s="336"/>
      <c r="D1" s="342" t="s">
        <v>0</v>
      </c>
      <c r="E1" s="336"/>
      <c r="F1" s="336"/>
      <c r="G1" s="336"/>
      <c r="H1" s="336"/>
      <c r="I1" s="336"/>
      <c r="J1" s="336"/>
      <c r="K1" s="336"/>
      <c r="L1" s="336"/>
      <c r="M1" s="336"/>
      <c r="N1" s="336"/>
      <c r="O1" s="336"/>
      <c r="P1" s="336"/>
      <c r="Q1" s="336"/>
      <c r="R1" s="336"/>
      <c r="S1" s="336"/>
      <c r="T1" s="336"/>
      <c r="U1" s="336"/>
      <c r="V1" s="336"/>
      <c r="W1" s="336"/>
    </row>
    <row r="2" spans="1:23" ht="18" customHeight="1" x14ac:dyDescent="0.25">
      <c r="A2" s="336"/>
      <c r="B2" s="336"/>
      <c r="C2" s="336"/>
      <c r="D2" s="342" t="s">
        <v>1</v>
      </c>
      <c r="E2" s="336"/>
      <c r="F2" s="336"/>
      <c r="G2" s="336"/>
      <c r="H2" s="336"/>
      <c r="I2" s="336"/>
      <c r="J2" s="336"/>
      <c r="K2" s="336"/>
      <c r="L2" s="336"/>
      <c r="M2" s="336"/>
      <c r="N2" s="336"/>
      <c r="O2" s="336"/>
      <c r="P2" s="336"/>
      <c r="Q2" s="336"/>
      <c r="R2" s="336"/>
      <c r="S2" s="336"/>
      <c r="T2" s="336"/>
      <c r="U2" s="336"/>
      <c r="V2" s="336"/>
      <c r="W2" s="336"/>
    </row>
    <row r="3" spans="1:23" ht="18" customHeight="1" x14ac:dyDescent="0.25">
      <c r="A3" s="336"/>
      <c r="B3" s="336"/>
      <c r="C3" s="336"/>
      <c r="D3" s="342" t="s">
        <v>2</v>
      </c>
      <c r="E3" s="336"/>
      <c r="F3" s="336"/>
      <c r="G3" s="336"/>
      <c r="H3" s="336"/>
      <c r="I3" s="336"/>
      <c r="J3" s="336"/>
      <c r="K3" s="336"/>
      <c r="L3" s="336"/>
      <c r="M3" s="336"/>
      <c r="N3" s="336"/>
      <c r="O3" s="336"/>
      <c r="P3" s="336"/>
      <c r="Q3" s="336"/>
      <c r="R3" s="336"/>
      <c r="S3" s="336"/>
      <c r="T3" s="336"/>
      <c r="U3" s="336"/>
      <c r="V3" s="336"/>
      <c r="W3" s="336"/>
    </row>
    <row r="4" spans="1:23" ht="18" customHeight="1" x14ac:dyDescent="0.25">
      <c r="B4" s="343" t="s">
        <v>904</v>
      </c>
      <c r="C4" s="336"/>
      <c r="D4" s="336"/>
      <c r="E4" s="336"/>
      <c r="F4" s="336"/>
      <c r="G4" s="336"/>
      <c r="H4" s="336"/>
      <c r="I4" s="336"/>
      <c r="J4" s="336"/>
      <c r="K4" s="336"/>
      <c r="L4" s="336"/>
      <c r="M4" s="336"/>
      <c r="N4" s="336"/>
      <c r="O4" s="336"/>
      <c r="P4" s="336"/>
      <c r="Q4" s="336"/>
      <c r="R4" s="336"/>
      <c r="S4" s="336"/>
      <c r="T4" s="336"/>
      <c r="U4" s="336"/>
      <c r="V4" s="336"/>
      <c r="W4" s="336"/>
    </row>
    <row r="5" spans="1:23" ht="2.4500000000000002" customHeight="1" x14ac:dyDescent="0.25"/>
    <row r="6" spans="1:23" x14ac:dyDescent="0.25">
      <c r="B6" s="174" t="s">
        <v>2</v>
      </c>
      <c r="C6" s="523" t="s">
        <v>2</v>
      </c>
      <c r="D6" s="336"/>
      <c r="E6" s="175" t="s">
        <v>2</v>
      </c>
      <c r="F6" s="175" t="s">
        <v>2</v>
      </c>
      <c r="G6" s="175" t="s">
        <v>2</v>
      </c>
      <c r="H6" s="175" t="s">
        <v>2</v>
      </c>
      <c r="I6" s="175" t="s">
        <v>2</v>
      </c>
      <c r="J6" s="175" t="s">
        <v>2</v>
      </c>
      <c r="K6" s="175" t="s">
        <v>2</v>
      </c>
      <c r="L6" s="175" t="s">
        <v>2</v>
      </c>
      <c r="M6" s="175" t="s">
        <v>2</v>
      </c>
      <c r="N6" s="175" t="s">
        <v>2</v>
      </c>
      <c r="O6" s="175" t="s">
        <v>2</v>
      </c>
      <c r="P6" s="175" t="s">
        <v>2</v>
      </c>
      <c r="Q6" s="175" t="s">
        <v>2</v>
      </c>
      <c r="R6" s="175" t="s">
        <v>2</v>
      </c>
      <c r="S6" s="175" t="s">
        <v>2</v>
      </c>
      <c r="T6" s="175" t="s">
        <v>2</v>
      </c>
      <c r="U6" s="175" t="s">
        <v>2</v>
      </c>
      <c r="V6" s="175" t="s">
        <v>2</v>
      </c>
    </row>
    <row r="7" spans="1:23" x14ac:dyDescent="0.25">
      <c r="B7" s="211" t="s">
        <v>2</v>
      </c>
      <c r="C7" s="629" t="s">
        <v>2</v>
      </c>
      <c r="D7" s="336"/>
      <c r="E7" s="635" t="s">
        <v>871</v>
      </c>
      <c r="F7" s="536"/>
      <c r="G7" s="536"/>
      <c r="H7" s="537"/>
      <c r="I7" s="520" t="s">
        <v>690</v>
      </c>
      <c r="J7" s="381"/>
      <c r="K7" s="381"/>
      <c r="L7" s="381"/>
      <c r="M7" s="381"/>
      <c r="N7" s="377"/>
      <c r="O7" s="520" t="s">
        <v>109</v>
      </c>
      <c r="P7" s="381"/>
      <c r="Q7" s="381"/>
      <c r="R7" s="377"/>
      <c r="S7" s="520" t="s">
        <v>691</v>
      </c>
      <c r="T7" s="381"/>
      <c r="U7" s="381"/>
      <c r="V7" s="377"/>
    </row>
    <row r="8" spans="1:23" ht="18" customHeight="1" x14ac:dyDescent="0.25">
      <c r="C8" s="629" t="s">
        <v>2</v>
      </c>
      <c r="D8" s="336"/>
      <c r="E8" s="630" t="s">
        <v>2</v>
      </c>
      <c r="F8" s="336"/>
      <c r="G8" s="336"/>
      <c r="H8" s="348"/>
      <c r="I8" s="520" t="s">
        <v>692</v>
      </c>
      <c r="J8" s="377"/>
      <c r="K8" s="520" t="s">
        <v>693</v>
      </c>
      <c r="L8" s="377"/>
      <c r="M8" s="520" t="s">
        <v>694</v>
      </c>
      <c r="N8" s="377"/>
      <c r="O8" s="520" t="s">
        <v>695</v>
      </c>
      <c r="P8" s="377"/>
      <c r="Q8" s="520" t="s">
        <v>696</v>
      </c>
      <c r="R8" s="377"/>
      <c r="S8" s="520" t="s">
        <v>697</v>
      </c>
      <c r="T8" s="377"/>
      <c r="U8" s="520" t="s">
        <v>698</v>
      </c>
      <c r="V8" s="377"/>
    </row>
    <row r="9" spans="1:23" ht="60" x14ac:dyDescent="0.25">
      <c r="B9" s="379" t="s">
        <v>905</v>
      </c>
      <c r="C9" s="381"/>
      <c r="D9" s="377"/>
      <c r="E9" s="37" t="s">
        <v>700</v>
      </c>
      <c r="F9" s="37" t="s">
        <v>111</v>
      </c>
      <c r="G9" s="37" t="s">
        <v>112</v>
      </c>
      <c r="H9" s="37" t="s">
        <v>712</v>
      </c>
      <c r="I9" s="176" t="s">
        <v>700</v>
      </c>
      <c r="J9" s="176" t="s">
        <v>112</v>
      </c>
      <c r="K9" s="176" t="s">
        <v>700</v>
      </c>
      <c r="L9" s="176" t="s">
        <v>112</v>
      </c>
      <c r="M9" s="176" t="s">
        <v>700</v>
      </c>
      <c r="N9" s="176" t="s">
        <v>112</v>
      </c>
      <c r="O9" s="176" t="s">
        <v>700</v>
      </c>
      <c r="P9" s="176" t="s">
        <v>112</v>
      </c>
      <c r="Q9" s="176" t="s">
        <v>700</v>
      </c>
      <c r="R9" s="176" t="s">
        <v>112</v>
      </c>
      <c r="S9" s="176" t="s">
        <v>700</v>
      </c>
      <c r="T9" s="176" t="s">
        <v>112</v>
      </c>
      <c r="U9" s="176" t="s">
        <v>700</v>
      </c>
      <c r="V9" s="176" t="s">
        <v>112</v>
      </c>
    </row>
    <row r="10" spans="1:23" x14ac:dyDescent="0.25">
      <c r="B10" s="185" t="s">
        <v>906</v>
      </c>
      <c r="C10" s="545" t="s">
        <v>2</v>
      </c>
      <c r="D10" s="336"/>
      <c r="E10" s="196">
        <v>80064</v>
      </c>
      <c r="F10" s="40">
        <v>0.18777351976847301</v>
      </c>
      <c r="G10" s="41">
        <v>588061546.14999998</v>
      </c>
      <c r="H10" s="40">
        <v>9.0476237334042101E-2</v>
      </c>
      <c r="I10" s="186">
        <v>15829</v>
      </c>
      <c r="J10" s="187">
        <v>27432792.219999999</v>
      </c>
      <c r="K10" s="186">
        <v>64132</v>
      </c>
      <c r="L10" s="187">
        <v>559058464.97000003</v>
      </c>
      <c r="M10" s="186">
        <v>103</v>
      </c>
      <c r="N10" s="187">
        <v>1570288.96</v>
      </c>
      <c r="O10" s="212">
        <v>38625</v>
      </c>
      <c r="P10" s="213">
        <v>337622131.14999998</v>
      </c>
      <c r="Q10" s="212">
        <v>41439</v>
      </c>
      <c r="R10" s="213">
        <v>250439415</v>
      </c>
      <c r="S10" s="212">
        <v>76099</v>
      </c>
      <c r="T10" s="213">
        <v>550706814.48000002</v>
      </c>
      <c r="U10" s="212">
        <v>3965</v>
      </c>
      <c r="V10" s="213">
        <v>37354731.670000002</v>
      </c>
    </row>
    <row r="11" spans="1:23" x14ac:dyDescent="0.25">
      <c r="B11" s="89" t="s">
        <v>907</v>
      </c>
      <c r="C11" s="551" t="s">
        <v>2</v>
      </c>
      <c r="D11" s="336"/>
      <c r="E11" s="193">
        <v>105423</v>
      </c>
      <c r="F11" s="195">
        <v>0.24724779894274199</v>
      </c>
      <c r="G11" s="194">
        <v>1368417855.74</v>
      </c>
      <c r="H11" s="195">
        <v>0.21053799470250101</v>
      </c>
      <c r="I11" s="189">
        <v>15951</v>
      </c>
      <c r="J11" s="188">
        <v>86947643.049999997</v>
      </c>
      <c r="K11" s="189">
        <v>89226</v>
      </c>
      <c r="L11" s="188">
        <v>1276783925.3900001</v>
      </c>
      <c r="M11" s="189">
        <v>246</v>
      </c>
      <c r="N11" s="188">
        <v>4686287.3</v>
      </c>
      <c r="O11" s="214">
        <v>57224</v>
      </c>
      <c r="P11" s="194">
        <v>862652883.16999996</v>
      </c>
      <c r="Q11" s="214">
        <v>48199</v>
      </c>
      <c r="R11" s="194">
        <v>505764972.56999999</v>
      </c>
      <c r="S11" s="214">
        <v>100993</v>
      </c>
      <c r="T11" s="194">
        <v>1284149793.03</v>
      </c>
      <c r="U11" s="214">
        <v>4430</v>
      </c>
      <c r="V11" s="194">
        <v>84268062.709999993</v>
      </c>
    </row>
    <row r="12" spans="1:23" x14ac:dyDescent="0.25">
      <c r="B12" s="185" t="s">
        <v>908</v>
      </c>
      <c r="C12" s="545" t="s">
        <v>2</v>
      </c>
      <c r="D12" s="336"/>
      <c r="E12" s="196">
        <v>132527</v>
      </c>
      <c r="F12" s="40">
        <v>0.31081461398826399</v>
      </c>
      <c r="G12" s="41">
        <v>2301072694.3499999</v>
      </c>
      <c r="H12" s="40">
        <v>0.354031649544025</v>
      </c>
      <c r="I12" s="186">
        <v>14926</v>
      </c>
      <c r="J12" s="187">
        <v>131569622.84999999</v>
      </c>
      <c r="K12" s="186">
        <v>117030</v>
      </c>
      <c r="L12" s="187">
        <v>2156254873.8000002</v>
      </c>
      <c r="M12" s="186">
        <v>571</v>
      </c>
      <c r="N12" s="187">
        <v>13248197.699999999</v>
      </c>
      <c r="O12" s="212">
        <v>70827</v>
      </c>
      <c r="P12" s="213">
        <v>1366141293.1199999</v>
      </c>
      <c r="Q12" s="212">
        <v>61700</v>
      </c>
      <c r="R12" s="213">
        <v>934931401.23000002</v>
      </c>
      <c r="S12" s="212">
        <v>127979</v>
      </c>
      <c r="T12" s="213">
        <v>2179758864.0799999</v>
      </c>
      <c r="U12" s="212">
        <v>4548</v>
      </c>
      <c r="V12" s="213">
        <v>121313830.27</v>
      </c>
    </row>
    <row r="13" spans="1:23" x14ac:dyDescent="0.25">
      <c r="B13" s="89" t="s">
        <v>909</v>
      </c>
      <c r="C13" s="551" t="s">
        <v>2</v>
      </c>
      <c r="D13" s="336"/>
      <c r="E13" s="193">
        <v>99174</v>
      </c>
      <c r="F13" s="195">
        <v>0.23259206446740699</v>
      </c>
      <c r="G13" s="194">
        <v>2109140868.4300001</v>
      </c>
      <c r="H13" s="195">
        <v>0.324501969279122</v>
      </c>
      <c r="I13" s="189">
        <v>11917</v>
      </c>
      <c r="J13" s="188">
        <v>148264124.53</v>
      </c>
      <c r="K13" s="189">
        <v>86784</v>
      </c>
      <c r="L13" s="188">
        <v>1947719297.5799999</v>
      </c>
      <c r="M13" s="189">
        <v>473</v>
      </c>
      <c r="N13" s="188">
        <v>13157446.32</v>
      </c>
      <c r="O13" s="214">
        <v>46229</v>
      </c>
      <c r="P13" s="194">
        <v>1111057477</v>
      </c>
      <c r="Q13" s="214">
        <v>52945</v>
      </c>
      <c r="R13" s="194">
        <v>998083391.42999995</v>
      </c>
      <c r="S13" s="214">
        <v>96576</v>
      </c>
      <c r="T13" s="194">
        <v>2025997828.27</v>
      </c>
      <c r="U13" s="214">
        <v>2598</v>
      </c>
      <c r="V13" s="194">
        <v>83143040.159999996</v>
      </c>
    </row>
    <row r="14" spans="1:23" x14ac:dyDescent="0.25">
      <c r="B14" s="185" t="s">
        <v>910</v>
      </c>
      <c r="C14" s="545" t="s">
        <v>2</v>
      </c>
      <c r="D14" s="336"/>
      <c r="E14" s="196">
        <v>9198</v>
      </c>
      <c r="F14" s="40">
        <v>2.1572002833113699E-2</v>
      </c>
      <c r="G14" s="41">
        <v>132931284.5</v>
      </c>
      <c r="H14" s="40">
        <v>2.0452149140309999E-2</v>
      </c>
      <c r="I14" s="186">
        <v>9085</v>
      </c>
      <c r="J14" s="187">
        <v>128463355.08</v>
      </c>
      <c r="K14" s="186">
        <v>113</v>
      </c>
      <c r="L14" s="187">
        <v>4467929.42</v>
      </c>
      <c r="M14" s="186">
        <v>0</v>
      </c>
      <c r="N14" s="187">
        <v>0</v>
      </c>
      <c r="O14" s="212">
        <v>369</v>
      </c>
      <c r="P14" s="213">
        <v>11430223.24</v>
      </c>
      <c r="Q14" s="212">
        <v>8829</v>
      </c>
      <c r="R14" s="213">
        <v>121501061.26000001</v>
      </c>
      <c r="S14" s="212">
        <v>8788</v>
      </c>
      <c r="T14" s="213">
        <v>122186532.68000001</v>
      </c>
      <c r="U14" s="212">
        <v>410</v>
      </c>
      <c r="V14" s="213">
        <v>10744751.82</v>
      </c>
    </row>
    <row r="15" spans="1:23" x14ac:dyDescent="0.25">
      <c r="B15" s="89" t="s">
        <v>911</v>
      </c>
      <c r="C15" s="551" t="s">
        <v>2</v>
      </c>
      <c r="D15" s="336"/>
      <c r="E15" s="193">
        <v>0</v>
      </c>
      <c r="F15" s="195">
        <v>0</v>
      </c>
      <c r="G15" s="194">
        <v>0</v>
      </c>
      <c r="H15" s="195">
        <v>0</v>
      </c>
      <c r="I15" s="189">
        <v>0</v>
      </c>
      <c r="J15" s="188">
        <v>0</v>
      </c>
      <c r="K15" s="189">
        <v>0</v>
      </c>
      <c r="L15" s="188">
        <v>0</v>
      </c>
      <c r="M15" s="189">
        <v>0</v>
      </c>
      <c r="N15" s="188">
        <v>0</v>
      </c>
      <c r="O15" s="214">
        <v>0</v>
      </c>
      <c r="P15" s="194">
        <v>0</v>
      </c>
      <c r="Q15" s="214">
        <v>0</v>
      </c>
      <c r="R15" s="194">
        <v>0</v>
      </c>
      <c r="S15" s="214">
        <v>0</v>
      </c>
      <c r="T15" s="194">
        <v>0</v>
      </c>
      <c r="U15" s="214">
        <v>0</v>
      </c>
      <c r="V15" s="194">
        <v>0</v>
      </c>
    </row>
    <row r="16" spans="1:23" x14ac:dyDescent="0.25">
      <c r="B16" s="185" t="s">
        <v>912</v>
      </c>
      <c r="C16" s="545" t="s">
        <v>2</v>
      </c>
      <c r="D16" s="336"/>
      <c r="E16" s="196">
        <v>0</v>
      </c>
      <c r="F16" s="40">
        <v>0</v>
      </c>
      <c r="G16" s="41">
        <v>0</v>
      </c>
      <c r="H16" s="40">
        <v>0</v>
      </c>
      <c r="I16" s="186">
        <v>0</v>
      </c>
      <c r="J16" s="187">
        <v>0</v>
      </c>
      <c r="K16" s="186">
        <v>0</v>
      </c>
      <c r="L16" s="187">
        <v>0</v>
      </c>
      <c r="M16" s="186">
        <v>0</v>
      </c>
      <c r="N16" s="187">
        <v>0</v>
      </c>
      <c r="O16" s="212">
        <v>0</v>
      </c>
      <c r="P16" s="213">
        <v>0</v>
      </c>
      <c r="Q16" s="212">
        <v>0</v>
      </c>
      <c r="R16" s="213">
        <v>0</v>
      </c>
      <c r="S16" s="212">
        <v>0</v>
      </c>
      <c r="T16" s="213">
        <v>0</v>
      </c>
      <c r="U16" s="212">
        <v>0</v>
      </c>
      <c r="V16" s="213">
        <v>0</v>
      </c>
    </row>
    <row r="17" spans="2:22" x14ac:dyDescent="0.25">
      <c r="B17" s="190" t="s">
        <v>116</v>
      </c>
      <c r="C17" s="556" t="s">
        <v>2</v>
      </c>
      <c r="D17" s="381"/>
      <c r="E17" s="197">
        <v>426386</v>
      </c>
      <c r="F17" s="198">
        <v>1</v>
      </c>
      <c r="G17" s="199">
        <v>6499624249.1700001</v>
      </c>
      <c r="H17" s="198">
        <v>1</v>
      </c>
      <c r="I17" s="191">
        <v>67708</v>
      </c>
      <c r="J17" s="192">
        <v>522677537.73000002</v>
      </c>
      <c r="K17" s="191">
        <v>357285</v>
      </c>
      <c r="L17" s="192">
        <v>5944284491.1599998</v>
      </c>
      <c r="M17" s="191">
        <v>1393</v>
      </c>
      <c r="N17" s="192">
        <v>32662220.280000001</v>
      </c>
      <c r="O17" s="215">
        <v>213274</v>
      </c>
      <c r="P17" s="216">
        <v>3688904007.6799998</v>
      </c>
      <c r="Q17" s="215">
        <v>213112</v>
      </c>
      <c r="R17" s="216">
        <v>2810720241.4899998</v>
      </c>
      <c r="S17" s="215">
        <v>410435</v>
      </c>
      <c r="T17" s="216">
        <v>6162799832.54</v>
      </c>
      <c r="U17" s="215">
        <v>15951</v>
      </c>
      <c r="V17" s="216">
        <v>336824416.63</v>
      </c>
    </row>
    <row r="18" spans="2:22" x14ac:dyDescent="0.25">
      <c r="B18" s="174" t="s">
        <v>2</v>
      </c>
      <c r="C18" s="523" t="s">
        <v>2</v>
      </c>
      <c r="D18" s="336"/>
      <c r="E18" s="175" t="s">
        <v>2</v>
      </c>
      <c r="F18" s="175" t="s">
        <v>2</v>
      </c>
      <c r="G18" s="175" t="s">
        <v>2</v>
      </c>
      <c r="H18" s="175" t="s">
        <v>2</v>
      </c>
      <c r="I18" s="175" t="s">
        <v>2</v>
      </c>
      <c r="J18" s="175" t="s">
        <v>2</v>
      </c>
      <c r="K18" s="175" t="s">
        <v>2</v>
      </c>
      <c r="L18" s="175" t="s">
        <v>2</v>
      </c>
      <c r="M18" s="175" t="s">
        <v>2</v>
      </c>
      <c r="N18" s="175" t="s">
        <v>2</v>
      </c>
      <c r="O18" s="175" t="s">
        <v>2</v>
      </c>
      <c r="P18" s="175" t="s">
        <v>2</v>
      </c>
      <c r="Q18" s="175" t="s">
        <v>2</v>
      </c>
      <c r="R18" s="175" t="s">
        <v>2</v>
      </c>
      <c r="S18" s="175" t="s">
        <v>2</v>
      </c>
      <c r="T18" s="175" t="s">
        <v>2</v>
      </c>
      <c r="U18" s="175" t="s">
        <v>2</v>
      </c>
      <c r="V18" s="175" t="s">
        <v>2</v>
      </c>
    </row>
    <row r="19" spans="2:22" x14ac:dyDescent="0.25">
      <c r="B19" s="632" t="s">
        <v>891</v>
      </c>
      <c r="C19" s="381"/>
      <c r="D19" s="381"/>
      <c r="E19" s="218" t="s">
        <v>2</v>
      </c>
      <c r="F19" s="175" t="s">
        <v>2</v>
      </c>
      <c r="G19" s="175" t="s">
        <v>2</v>
      </c>
      <c r="H19" s="175" t="s">
        <v>2</v>
      </c>
      <c r="I19" s="175" t="s">
        <v>2</v>
      </c>
      <c r="J19" s="175" t="s">
        <v>2</v>
      </c>
      <c r="K19" s="175" t="s">
        <v>2</v>
      </c>
      <c r="L19" s="175" t="s">
        <v>2</v>
      </c>
      <c r="M19" s="175" t="s">
        <v>2</v>
      </c>
      <c r="N19" s="175" t="s">
        <v>2</v>
      </c>
      <c r="O19" s="175" t="s">
        <v>2</v>
      </c>
      <c r="P19" s="175" t="s">
        <v>2</v>
      </c>
      <c r="Q19" s="175" t="s">
        <v>2</v>
      </c>
      <c r="R19" s="175" t="s">
        <v>2</v>
      </c>
      <c r="S19" s="175" t="s">
        <v>2</v>
      </c>
      <c r="T19" s="175" t="s">
        <v>2</v>
      </c>
      <c r="U19" s="175" t="s">
        <v>2</v>
      </c>
      <c r="V19" s="175" t="s">
        <v>2</v>
      </c>
    </row>
    <row r="20" spans="2:22" x14ac:dyDescent="0.25">
      <c r="B20" s="376" t="s">
        <v>913</v>
      </c>
      <c r="C20" s="381"/>
      <c r="D20" s="377"/>
      <c r="E20" s="59">
        <v>1</v>
      </c>
      <c r="F20" s="175" t="s">
        <v>2</v>
      </c>
      <c r="G20" s="175" t="s">
        <v>2</v>
      </c>
      <c r="H20" s="175" t="s">
        <v>2</v>
      </c>
      <c r="I20" s="175" t="s">
        <v>2</v>
      </c>
      <c r="J20" s="175" t="s">
        <v>2</v>
      </c>
      <c r="K20" s="175" t="s">
        <v>2</v>
      </c>
      <c r="L20" s="175" t="s">
        <v>2</v>
      </c>
      <c r="M20" s="175" t="s">
        <v>2</v>
      </c>
      <c r="N20" s="175" t="s">
        <v>2</v>
      </c>
      <c r="O20" s="175" t="s">
        <v>2</v>
      </c>
      <c r="P20" s="175" t="s">
        <v>2</v>
      </c>
      <c r="Q20" s="175" t="s">
        <v>2</v>
      </c>
      <c r="R20" s="175" t="s">
        <v>2</v>
      </c>
      <c r="S20" s="175" t="s">
        <v>2</v>
      </c>
      <c r="T20" s="175" t="s">
        <v>2</v>
      </c>
      <c r="U20" s="175" t="s">
        <v>2</v>
      </c>
      <c r="V20" s="175" t="s">
        <v>2</v>
      </c>
    </row>
    <row r="21" spans="2:22" x14ac:dyDescent="0.25">
      <c r="B21" s="378" t="s">
        <v>914</v>
      </c>
      <c r="C21" s="381"/>
      <c r="D21" s="377"/>
      <c r="E21" s="58">
        <v>60</v>
      </c>
      <c r="F21" s="175" t="s">
        <v>2</v>
      </c>
      <c r="G21" s="175" t="s">
        <v>2</v>
      </c>
      <c r="H21" s="175" t="s">
        <v>2</v>
      </c>
      <c r="I21" s="175" t="s">
        <v>2</v>
      </c>
      <c r="J21" s="175" t="s">
        <v>2</v>
      </c>
      <c r="K21" s="175" t="s">
        <v>2</v>
      </c>
      <c r="L21" s="175" t="s">
        <v>2</v>
      </c>
      <c r="M21" s="175" t="s">
        <v>2</v>
      </c>
      <c r="N21" s="175" t="s">
        <v>2</v>
      </c>
      <c r="O21" s="175" t="s">
        <v>2</v>
      </c>
      <c r="P21" s="175" t="s">
        <v>2</v>
      </c>
      <c r="Q21" s="175" t="s">
        <v>2</v>
      </c>
      <c r="R21" s="175" t="s">
        <v>2</v>
      </c>
      <c r="S21" s="175" t="s">
        <v>2</v>
      </c>
      <c r="T21" s="175" t="s">
        <v>2</v>
      </c>
      <c r="U21" s="175" t="s">
        <v>2</v>
      </c>
      <c r="V21" s="175" t="s">
        <v>2</v>
      </c>
    </row>
    <row r="22" spans="2:22" x14ac:dyDescent="0.25">
      <c r="B22" s="376" t="s">
        <v>915</v>
      </c>
      <c r="C22" s="381"/>
      <c r="D22" s="377"/>
      <c r="E22" s="68">
        <v>30.2100895478737</v>
      </c>
      <c r="F22" s="175" t="s">
        <v>2</v>
      </c>
      <c r="G22" s="175" t="s">
        <v>2</v>
      </c>
      <c r="H22" s="175" t="s">
        <v>2</v>
      </c>
      <c r="I22" s="175" t="s">
        <v>2</v>
      </c>
      <c r="J22" s="175" t="s">
        <v>2</v>
      </c>
      <c r="K22" s="175" t="s">
        <v>2</v>
      </c>
      <c r="L22" s="175" t="s">
        <v>2</v>
      </c>
      <c r="M22" s="175" t="s">
        <v>2</v>
      </c>
      <c r="N22" s="175" t="s">
        <v>2</v>
      </c>
      <c r="O22" s="175" t="s">
        <v>2</v>
      </c>
      <c r="P22" s="175" t="s">
        <v>2</v>
      </c>
      <c r="Q22" s="175" t="s">
        <v>2</v>
      </c>
      <c r="R22" s="175" t="s">
        <v>2</v>
      </c>
      <c r="S22" s="175" t="s">
        <v>2</v>
      </c>
      <c r="T22" s="175" t="s">
        <v>2</v>
      </c>
      <c r="U22" s="175" t="s">
        <v>2</v>
      </c>
      <c r="V22" s="175" t="s">
        <v>2</v>
      </c>
    </row>
    <row r="23" spans="2:22" x14ac:dyDescent="0.25">
      <c r="B23" s="217" t="s">
        <v>2</v>
      </c>
      <c r="C23" s="626" t="s">
        <v>2</v>
      </c>
      <c r="D23" s="336"/>
      <c r="E23" s="175" t="s">
        <v>2</v>
      </c>
      <c r="F23" s="175" t="s">
        <v>2</v>
      </c>
      <c r="G23" s="175" t="s">
        <v>2</v>
      </c>
      <c r="H23" s="175" t="s">
        <v>2</v>
      </c>
      <c r="I23" s="175" t="s">
        <v>2</v>
      </c>
      <c r="J23" s="175" t="s">
        <v>2</v>
      </c>
      <c r="K23" s="175" t="s">
        <v>2</v>
      </c>
      <c r="L23" s="175" t="s">
        <v>2</v>
      </c>
      <c r="M23" s="175" t="s">
        <v>2</v>
      </c>
      <c r="N23" s="175" t="s">
        <v>2</v>
      </c>
      <c r="O23" s="175" t="s">
        <v>2</v>
      </c>
      <c r="P23" s="175" t="s">
        <v>2</v>
      </c>
      <c r="Q23" s="175" t="s">
        <v>2</v>
      </c>
      <c r="R23" s="175" t="s">
        <v>2</v>
      </c>
      <c r="S23" s="175" t="s">
        <v>2</v>
      </c>
      <c r="T23" s="175" t="s">
        <v>2</v>
      </c>
      <c r="U23" s="175" t="s">
        <v>2</v>
      </c>
      <c r="V23" s="175" t="s">
        <v>2</v>
      </c>
    </row>
    <row r="24" spans="2:22" x14ac:dyDescent="0.25">
      <c r="B24" s="174" t="s">
        <v>2</v>
      </c>
      <c r="C24" s="523" t="s">
        <v>2</v>
      </c>
      <c r="D24" s="336"/>
      <c r="E24" s="175" t="s">
        <v>2</v>
      </c>
      <c r="F24" s="175" t="s">
        <v>2</v>
      </c>
      <c r="G24" s="175" t="s">
        <v>2</v>
      </c>
      <c r="H24" s="175" t="s">
        <v>2</v>
      </c>
      <c r="I24" s="175" t="s">
        <v>2</v>
      </c>
      <c r="J24" s="175" t="s">
        <v>2</v>
      </c>
      <c r="K24" s="175" t="s">
        <v>2</v>
      </c>
      <c r="L24" s="175" t="s">
        <v>2</v>
      </c>
      <c r="M24" s="175" t="s">
        <v>2</v>
      </c>
      <c r="N24" s="175" t="s">
        <v>2</v>
      </c>
      <c r="O24" s="175" t="s">
        <v>2</v>
      </c>
      <c r="P24" s="175" t="s">
        <v>2</v>
      </c>
      <c r="Q24" s="175" t="s">
        <v>2</v>
      </c>
      <c r="R24" s="175" t="s">
        <v>2</v>
      </c>
      <c r="S24" s="175" t="s">
        <v>2</v>
      </c>
      <c r="T24" s="175" t="s">
        <v>2</v>
      </c>
      <c r="U24" s="175" t="s">
        <v>2</v>
      </c>
      <c r="V24" s="175" t="s">
        <v>2</v>
      </c>
    </row>
    <row r="25" spans="2:22" x14ac:dyDescent="0.25">
      <c r="B25" s="211" t="s">
        <v>2</v>
      </c>
      <c r="C25" s="629" t="s">
        <v>2</v>
      </c>
      <c r="D25" s="336"/>
      <c r="E25" s="635" t="s">
        <v>871</v>
      </c>
      <c r="F25" s="536"/>
      <c r="G25" s="536"/>
      <c r="H25" s="537"/>
      <c r="I25" s="520" t="s">
        <v>690</v>
      </c>
      <c r="J25" s="381"/>
      <c r="K25" s="381"/>
      <c r="L25" s="381"/>
      <c r="M25" s="381"/>
      <c r="N25" s="377"/>
      <c r="O25" s="520" t="s">
        <v>109</v>
      </c>
      <c r="P25" s="381"/>
      <c r="Q25" s="381"/>
      <c r="R25" s="377"/>
      <c r="S25" s="520" t="s">
        <v>691</v>
      </c>
      <c r="T25" s="381"/>
      <c r="U25" s="381"/>
      <c r="V25" s="377"/>
    </row>
    <row r="26" spans="2:22" ht="18" customHeight="1" x14ac:dyDescent="0.25">
      <c r="C26" s="629" t="s">
        <v>2</v>
      </c>
      <c r="D26" s="336"/>
      <c r="E26" s="630" t="s">
        <v>2</v>
      </c>
      <c r="F26" s="336"/>
      <c r="G26" s="336"/>
      <c r="H26" s="348"/>
      <c r="I26" s="520" t="s">
        <v>692</v>
      </c>
      <c r="J26" s="377"/>
      <c r="K26" s="520" t="s">
        <v>693</v>
      </c>
      <c r="L26" s="377"/>
      <c r="M26" s="520" t="s">
        <v>694</v>
      </c>
      <c r="N26" s="377"/>
      <c r="O26" s="520" t="s">
        <v>695</v>
      </c>
      <c r="P26" s="377"/>
      <c r="Q26" s="520" t="s">
        <v>696</v>
      </c>
      <c r="R26" s="377"/>
      <c r="S26" s="520" t="s">
        <v>697</v>
      </c>
      <c r="T26" s="377"/>
      <c r="U26" s="520" t="s">
        <v>698</v>
      </c>
      <c r="V26" s="377"/>
    </row>
    <row r="27" spans="2:22" ht="60" x14ac:dyDescent="0.25">
      <c r="B27" s="379" t="s">
        <v>916</v>
      </c>
      <c r="C27" s="381"/>
      <c r="D27" s="377"/>
      <c r="E27" s="37" t="s">
        <v>700</v>
      </c>
      <c r="F27" s="37" t="s">
        <v>111</v>
      </c>
      <c r="G27" s="37" t="s">
        <v>112</v>
      </c>
      <c r="H27" s="37" t="s">
        <v>712</v>
      </c>
      <c r="I27" s="176" t="s">
        <v>700</v>
      </c>
      <c r="J27" s="176" t="s">
        <v>112</v>
      </c>
      <c r="K27" s="176" t="s">
        <v>700</v>
      </c>
      <c r="L27" s="176" t="s">
        <v>112</v>
      </c>
      <c r="M27" s="176" t="s">
        <v>700</v>
      </c>
      <c r="N27" s="176" t="s">
        <v>112</v>
      </c>
      <c r="O27" s="176" t="s">
        <v>700</v>
      </c>
      <c r="P27" s="176" t="s">
        <v>112</v>
      </c>
      <c r="Q27" s="176" t="s">
        <v>700</v>
      </c>
      <c r="R27" s="176" t="s">
        <v>112</v>
      </c>
      <c r="S27" s="176" t="s">
        <v>700</v>
      </c>
      <c r="T27" s="176" t="s">
        <v>112</v>
      </c>
      <c r="U27" s="176" t="s">
        <v>700</v>
      </c>
      <c r="V27" s="176" t="s">
        <v>112</v>
      </c>
    </row>
    <row r="28" spans="2:22" x14ac:dyDescent="0.25">
      <c r="B28" s="89" t="s">
        <v>906</v>
      </c>
      <c r="C28" s="551" t="s">
        <v>2</v>
      </c>
      <c r="D28" s="336"/>
      <c r="E28" s="193">
        <v>2036</v>
      </c>
      <c r="F28" s="195">
        <v>4.7750160652554304E-3</v>
      </c>
      <c r="G28" s="194">
        <v>6276109.3899999997</v>
      </c>
      <c r="H28" s="195">
        <v>9.6561111064250504E-4</v>
      </c>
      <c r="I28" s="189">
        <v>1161</v>
      </c>
      <c r="J28" s="188">
        <v>1556963.54</v>
      </c>
      <c r="K28" s="189">
        <v>871</v>
      </c>
      <c r="L28" s="188">
        <v>4670416.33</v>
      </c>
      <c r="M28" s="189">
        <v>4</v>
      </c>
      <c r="N28" s="188">
        <v>48729.52</v>
      </c>
      <c r="O28" s="214">
        <v>60</v>
      </c>
      <c r="P28" s="194">
        <v>141729.26999999999</v>
      </c>
      <c r="Q28" s="214">
        <v>1976</v>
      </c>
      <c r="R28" s="194">
        <v>6134380.1200000001</v>
      </c>
      <c r="S28" s="214">
        <v>1949</v>
      </c>
      <c r="T28" s="194">
        <v>6082580.0499999998</v>
      </c>
      <c r="U28" s="214">
        <v>87</v>
      </c>
      <c r="V28" s="194">
        <v>193529.34</v>
      </c>
    </row>
    <row r="29" spans="2:22" x14ac:dyDescent="0.25">
      <c r="B29" s="185" t="s">
        <v>907</v>
      </c>
      <c r="C29" s="545" t="s">
        <v>2</v>
      </c>
      <c r="D29" s="336"/>
      <c r="E29" s="196">
        <v>8707</v>
      </c>
      <c r="F29" s="40">
        <v>2.0420464086531899E-2</v>
      </c>
      <c r="G29" s="41">
        <v>71683983.609999999</v>
      </c>
      <c r="H29" s="40">
        <v>1.10289427299054E-2</v>
      </c>
      <c r="I29" s="186">
        <v>5858</v>
      </c>
      <c r="J29" s="187">
        <v>16110837</v>
      </c>
      <c r="K29" s="186">
        <v>2805</v>
      </c>
      <c r="L29" s="187">
        <v>54548735.329999998</v>
      </c>
      <c r="M29" s="186">
        <v>44</v>
      </c>
      <c r="N29" s="187">
        <v>1024411.28</v>
      </c>
      <c r="O29" s="212">
        <v>857</v>
      </c>
      <c r="P29" s="213">
        <v>19085952.609999999</v>
      </c>
      <c r="Q29" s="212">
        <v>7850</v>
      </c>
      <c r="R29" s="213">
        <v>52598031</v>
      </c>
      <c r="S29" s="212">
        <v>8170</v>
      </c>
      <c r="T29" s="213">
        <v>63682467.560000002</v>
      </c>
      <c r="U29" s="212">
        <v>537</v>
      </c>
      <c r="V29" s="213">
        <v>8001516.0499999998</v>
      </c>
    </row>
    <row r="30" spans="2:22" x14ac:dyDescent="0.25">
      <c r="B30" s="89" t="s">
        <v>908</v>
      </c>
      <c r="C30" s="551" t="s">
        <v>2</v>
      </c>
      <c r="D30" s="336"/>
      <c r="E30" s="193">
        <v>29699</v>
      </c>
      <c r="F30" s="195">
        <v>6.9652849765236197E-2</v>
      </c>
      <c r="G30" s="194">
        <v>373982551.55000001</v>
      </c>
      <c r="H30" s="195">
        <v>5.7539103371669099E-2</v>
      </c>
      <c r="I30" s="189">
        <v>13541</v>
      </c>
      <c r="J30" s="188">
        <v>72053256.700000003</v>
      </c>
      <c r="K30" s="189">
        <v>16003</v>
      </c>
      <c r="L30" s="188">
        <v>298521255.98000002</v>
      </c>
      <c r="M30" s="189">
        <v>155</v>
      </c>
      <c r="N30" s="188">
        <v>3408038.87</v>
      </c>
      <c r="O30" s="214">
        <v>10220</v>
      </c>
      <c r="P30" s="194">
        <v>192127292.41999999</v>
      </c>
      <c r="Q30" s="214">
        <v>19479</v>
      </c>
      <c r="R30" s="194">
        <v>181855259.13</v>
      </c>
      <c r="S30" s="214">
        <v>26184</v>
      </c>
      <c r="T30" s="194">
        <v>311532709.57999998</v>
      </c>
      <c r="U30" s="214">
        <v>3515</v>
      </c>
      <c r="V30" s="194">
        <v>62449841.969999999</v>
      </c>
    </row>
    <row r="31" spans="2:22" x14ac:dyDescent="0.25">
      <c r="B31" s="185" t="s">
        <v>909</v>
      </c>
      <c r="C31" s="545" t="s">
        <v>2</v>
      </c>
      <c r="D31" s="336"/>
      <c r="E31" s="196">
        <v>79518</v>
      </c>
      <c r="F31" s="40">
        <v>0.18649298991993199</v>
      </c>
      <c r="G31" s="41">
        <v>1107453914.8099999</v>
      </c>
      <c r="H31" s="40">
        <v>0.17038737507809301</v>
      </c>
      <c r="I31" s="186">
        <v>16933</v>
      </c>
      <c r="J31" s="187">
        <v>121306927.47</v>
      </c>
      <c r="K31" s="186">
        <v>62274</v>
      </c>
      <c r="L31" s="187">
        <v>978809491.49000001</v>
      </c>
      <c r="M31" s="186">
        <v>311</v>
      </c>
      <c r="N31" s="187">
        <v>7337495.8499999996</v>
      </c>
      <c r="O31" s="212">
        <v>30558</v>
      </c>
      <c r="P31" s="213">
        <v>496462584.45999998</v>
      </c>
      <c r="Q31" s="212">
        <v>48960</v>
      </c>
      <c r="R31" s="213">
        <v>610991330.35000002</v>
      </c>
      <c r="S31" s="212">
        <v>74553</v>
      </c>
      <c r="T31" s="213">
        <v>1017449904.21</v>
      </c>
      <c r="U31" s="212">
        <v>4965</v>
      </c>
      <c r="V31" s="213">
        <v>90004010.599999994</v>
      </c>
    </row>
    <row r="32" spans="2:22" x14ac:dyDescent="0.25">
      <c r="B32" s="89" t="s">
        <v>910</v>
      </c>
      <c r="C32" s="551" t="s">
        <v>2</v>
      </c>
      <c r="D32" s="336"/>
      <c r="E32" s="193">
        <v>304062</v>
      </c>
      <c r="F32" s="195">
        <v>0.71311440807156001</v>
      </c>
      <c r="G32" s="194">
        <v>4916519520.29</v>
      </c>
      <c r="H32" s="195">
        <v>0.75643134615325502</v>
      </c>
      <c r="I32" s="189">
        <v>27871</v>
      </c>
      <c r="J32" s="188">
        <v>288718622.88999999</v>
      </c>
      <c r="K32" s="189">
        <v>275312</v>
      </c>
      <c r="L32" s="188">
        <v>4606957352.6400003</v>
      </c>
      <c r="M32" s="189">
        <v>879</v>
      </c>
      <c r="N32" s="188">
        <v>20843544.760000002</v>
      </c>
      <c r="O32" s="214">
        <v>171487</v>
      </c>
      <c r="P32" s="194">
        <v>2978961668.48</v>
      </c>
      <c r="Q32" s="214">
        <v>132575</v>
      </c>
      <c r="R32" s="194">
        <v>1937557851.8099999</v>
      </c>
      <c r="S32" s="214">
        <v>297255</v>
      </c>
      <c r="T32" s="194">
        <v>4741050465.8699999</v>
      </c>
      <c r="U32" s="214">
        <v>6807</v>
      </c>
      <c r="V32" s="194">
        <v>175469054.41999999</v>
      </c>
    </row>
    <row r="33" spans="2:22" x14ac:dyDescent="0.25">
      <c r="B33" s="185" t="s">
        <v>911</v>
      </c>
      <c r="C33" s="545" t="s">
        <v>2</v>
      </c>
      <c r="D33" s="336"/>
      <c r="E33" s="196">
        <v>2364</v>
      </c>
      <c r="F33" s="40">
        <v>5.5442720914851799E-3</v>
      </c>
      <c r="G33" s="41">
        <v>23708169.52</v>
      </c>
      <c r="H33" s="40">
        <v>3.6476215564349799E-3</v>
      </c>
      <c r="I33" s="186">
        <v>2344</v>
      </c>
      <c r="J33" s="187">
        <v>22930930.129999999</v>
      </c>
      <c r="K33" s="186">
        <v>20</v>
      </c>
      <c r="L33" s="187">
        <v>777239.39</v>
      </c>
      <c r="M33" s="186">
        <v>0</v>
      </c>
      <c r="N33" s="187">
        <v>0</v>
      </c>
      <c r="O33" s="212">
        <v>92</v>
      </c>
      <c r="P33" s="213">
        <v>2124780.44</v>
      </c>
      <c r="Q33" s="212">
        <v>2272</v>
      </c>
      <c r="R33" s="213">
        <v>21583389.079999998</v>
      </c>
      <c r="S33" s="212">
        <v>2324</v>
      </c>
      <c r="T33" s="213">
        <v>23001705.27</v>
      </c>
      <c r="U33" s="212">
        <v>40</v>
      </c>
      <c r="V33" s="213">
        <v>706464.25</v>
      </c>
    </row>
    <row r="34" spans="2:22" x14ac:dyDescent="0.25">
      <c r="B34" s="89" t="s">
        <v>912</v>
      </c>
      <c r="C34" s="551" t="s">
        <v>2</v>
      </c>
      <c r="D34" s="336"/>
      <c r="E34" s="193">
        <v>0</v>
      </c>
      <c r="F34" s="195">
        <v>0</v>
      </c>
      <c r="G34" s="194">
        <v>0</v>
      </c>
      <c r="H34" s="195">
        <v>0</v>
      </c>
      <c r="I34" s="189">
        <v>0</v>
      </c>
      <c r="J34" s="188">
        <v>0</v>
      </c>
      <c r="K34" s="189">
        <v>0</v>
      </c>
      <c r="L34" s="188">
        <v>0</v>
      </c>
      <c r="M34" s="189">
        <v>0</v>
      </c>
      <c r="N34" s="188">
        <v>0</v>
      </c>
      <c r="O34" s="214">
        <v>0</v>
      </c>
      <c r="P34" s="194">
        <v>0</v>
      </c>
      <c r="Q34" s="214">
        <v>0</v>
      </c>
      <c r="R34" s="194">
        <v>0</v>
      </c>
      <c r="S34" s="214">
        <v>0</v>
      </c>
      <c r="T34" s="194">
        <v>0</v>
      </c>
      <c r="U34" s="214">
        <v>0</v>
      </c>
      <c r="V34" s="194">
        <v>0</v>
      </c>
    </row>
    <row r="35" spans="2:22" x14ac:dyDescent="0.25">
      <c r="B35" s="190" t="s">
        <v>116</v>
      </c>
      <c r="C35" s="556" t="s">
        <v>2</v>
      </c>
      <c r="D35" s="381"/>
      <c r="E35" s="197">
        <v>426386</v>
      </c>
      <c r="F35" s="198">
        <v>1</v>
      </c>
      <c r="G35" s="199">
        <v>6499624249.1700001</v>
      </c>
      <c r="H35" s="198">
        <v>1</v>
      </c>
      <c r="I35" s="191">
        <v>67708</v>
      </c>
      <c r="J35" s="192">
        <v>522677537.73000002</v>
      </c>
      <c r="K35" s="191">
        <v>357285</v>
      </c>
      <c r="L35" s="192">
        <v>5944284491.1599998</v>
      </c>
      <c r="M35" s="191">
        <v>1393</v>
      </c>
      <c r="N35" s="192">
        <v>32662220.280000001</v>
      </c>
      <c r="O35" s="215">
        <v>213274</v>
      </c>
      <c r="P35" s="216">
        <v>3688904007.6799998</v>
      </c>
      <c r="Q35" s="215">
        <v>213112</v>
      </c>
      <c r="R35" s="216">
        <v>2810720241.4899998</v>
      </c>
      <c r="S35" s="215">
        <v>410435</v>
      </c>
      <c r="T35" s="216">
        <v>6162799832.54</v>
      </c>
      <c r="U35" s="215">
        <v>15951</v>
      </c>
      <c r="V35" s="216">
        <v>336824416.63</v>
      </c>
    </row>
    <row r="36" spans="2:22" x14ac:dyDescent="0.25">
      <c r="B36" s="174" t="s">
        <v>2</v>
      </c>
      <c r="C36" s="523" t="s">
        <v>2</v>
      </c>
      <c r="D36" s="336"/>
      <c r="E36" s="175" t="s">
        <v>2</v>
      </c>
      <c r="F36" s="175" t="s">
        <v>2</v>
      </c>
      <c r="G36" s="175" t="s">
        <v>2</v>
      </c>
      <c r="H36" s="175" t="s">
        <v>2</v>
      </c>
      <c r="I36" s="175" t="s">
        <v>2</v>
      </c>
      <c r="J36" s="175" t="s">
        <v>2</v>
      </c>
      <c r="K36" s="175" t="s">
        <v>2</v>
      </c>
      <c r="L36" s="175" t="s">
        <v>2</v>
      </c>
      <c r="M36" s="175" t="s">
        <v>2</v>
      </c>
      <c r="N36" s="175" t="s">
        <v>2</v>
      </c>
      <c r="O36" s="175" t="s">
        <v>2</v>
      </c>
      <c r="P36" s="175" t="s">
        <v>2</v>
      </c>
      <c r="Q36" s="175" t="s">
        <v>2</v>
      </c>
      <c r="R36" s="175" t="s">
        <v>2</v>
      </c>
      <c r="S36" s="175" t="s">
        <v>2</v>
      </c>
      <c r="T36" s="175" t="s">
        <v>2</v>
      </c>
      <c r="U36" s="175" t="s">
        <v>2</v>
      </c>
      <c r="V36" s="175" t="s">
        <v>2</v>
      </c>
    </row>
    <row r="37" spans="2:22" x14ac:dyDescent="0.25">
      <c r="B37" s="632" t="s">
        <v>891</v>
      </c>
      <c r="C37" s="381"/>
      <c r="D37" s="381"/>
      <c r="E37" s="218" t="s">
        <v>2</v>
      </c>
      <c r="F37" s="175" t="s">
        <v>2</v>
      </c>
      <c r="G37" s="175" t="s">
        <v>2</v>
      </c>
      <c r="H37" s="175" t="s">
        <v>2</v>
      </c>
      <c r="I37" s="175" t="s">
        <v>2</v>
      </c>
      <c r="J37" s="175" t="s">
        <v>2</v>
      </c>
      <c r="K37" s="175" t="s">
        <v>2</v>
      </c>
      <c r="L37" s="175" t="s">
        <v>2</v>
      </c>
      <c r="M37" s="175" t="s">
        <v>2</v>
      </c>
      <c r="N37" s="175" t="s">
        <v>2</v>
      </c>
      <c r="O37" s="175" t="s">
        <v>2</v>
      </c>
      <c r="P37" s="175" t="s">
        <v>2</v>
      </c>
      <c r="Q37" s="175" t="s">
        <v>2</v>
      </c>
      <c r="R37" s="175" t="s">
        <v>2</v>
      </c>
      <c r="S37" s="175" t="s">
        <v>2</v>
      </c>
      <c r="T37" s="175" t="s">
        <v>2</v>
      </c>
      <c r="U37" s="175" t="s">
        <v>2</v>
      </c>
      <c r="V37" s="175" t="s">
        <v>2</v>
      </c>
    </row>
    <row r="38" spans="2:22" x14ac:dyDescent="0.25">
      <c r="B38" s="376" t="s">
        <v>917</v>
      </c>
      <c r="C38" s="381"/>
      <c r="D38" s="377"/>
      <c r="E38" s="59">
        <v>3</v>
      </c>
      <c r="F38" s="175" t="s">
        <v>2</v>
      </c>
      <c r="G38" s="175" t="s">
        <v>2</v>
      </c>
      <c r="H38" s="175" t="s">
        <v>2</v>
      </c>
      <c r="I38" s="175" t="s">
        <v>2</v>
      </c>
      <c r="J38" s="175" t="s">
        <v>2</v>
      </c>
      <c r="K38" s="175" t="s">
        <v>2</v>
      </c>
      <c r="L38" s="175" t="s">
        <v>2</v>
      </c>
      <c r="M38" s="175" t="s">
        <v>2</v>
      </c>
      <c r="N38" s="175" t="s">
        <v>2</v>
      </c>
      <c r="O38" s="175" t="s">
        <v>2</v>
      </c>
      <c r="P38" s="175" t="s">
        <v>2</v>
      </c>
      <c r="Q38" s="175" t="s">
        <v>2</v>
      </c>
      <c r="R38" s="175" t="s">
        <v>2</v>
      </c>
      <c r="S38" s="175" t="s">
        <v>2</v>
      </c>
      <c r="T38" s="175" t="s">
        <v>2</v>
      </c>
      <c r="U38" s="175" t="s">
        <v>2</v>
      </c>
      <c r="V38" s="175" t="s">
        <v>2</v>
      </c>
    </row>
    <row r="39" spans="2:22" x14ac:dyDescent="0.25">
      <c r="B39" s="378" t="s">
        <v>918</v>
      </c>
      <c r="C39" s="381"/>
      <c r="D39" s="377"/>
      <c r="E39" s="58">
        <v>69</v>
      </c>
      <c r="F39" s="175" t="s">
        <v>2</v>
      </c>
      <c r="G39" s="175" t="s">
        <v>2</v>
      </c>
      <c r="H39" s="175" t="s">
        <v>2</v>
      </c>
      <c r="I39" s="175" t="s">
        <v>2</v>
      </c>
      <c r="J39" s="175" t="s">
        <v>2</v>
      </c>
      <c r="K39" s="175" t="s">
        <v>2</v>
      </c>
      <c r="L39" s="175" t="s">
        <v>2</v>
      </c>
      <c r="M39" s="175" t="s">
        <v>2</v>
      </c>
      <c r="N39" s="175" t="s">
        <v>2</v>
      </c>
      <c r="O39" s="175" t="s">
        <v>2</v>
      </c>
      <c r="P39" s="175" t="s">
        <v>2</v>
      </c>
      <c r="Q39" s="175" t="s">
        <v>2</v>
      </c>
      <c r="R39" s="175" t="s">
        <v>2</v>
      </c>
      <c r="S39" s="175" t="s">
        <v>2</v>
      </c>
      <c r="T39" s="175" t="s">
        <v>2</v>
      </c>
      <c r="U39" s="175" t="s">
        <v>2</v>
      </c>
      <c r="V39" s="175" t="s">
        <v>2</v>
      </c>
    </row>
    <row r="40" spans="2:22" x14ac:dyDescent="0.25">
      <c r="B40" s="376" t="s">
        <v>919</v>
      </c>
      <c r="C40" s="381"/>
      <c r="D40" s="377"/>
      <c r="E40" s="68">
        <v>47.950603205233399</v>
      </c>
      <c r="F40" s="175" t="s">
        <v>2</v>
      </c>
      <c r="G40" s="175" t="s">
        <v>2</v>
      </c>
      <c r="H40" s="175" t="s">
        <v>2</v>
      </c>
      <c r="I40" s="175" t="s">
        <v>2</v>
      </c>
      <c r="J40" s="175" t="s">
        <v>2</v>
      </c>
      <c r="K40" s="175" t="s">
        <v>2</v>
      </c>
      <c r="L40" s="175" t="s">
        <v>2</v>
      </c>
      <c r="M40" s="175" t="s">
        <v>2</v>
      </c>
      <c r="N40" s="175" t="s">
        <v>2</v>
      </c>
      <c r="O40" s="175" t="s">
        <v>2</v>
      </c>
      <c r="P40" s="175" t="s">
        <v>2</v>
      </c>
      <c r="Q40" s="175" t="s">
        <v>2</v>
      </c>
      <c r="R40" s="175" t="s">
        <v>2</v>
      </c>
      <c r="S40" s="175" t="s">
        <v>2</v>
      </c>
      <c r="T40" s="175" t="s">
        <v>2</v>
      </c>
      <c r="U40" s="175" t="s">
        <v>2</v>
      </c>
      <c r="V40" s="175" t="s">
        <v>2</v>
      </c>
    </row>
    <row r="41" spans="2:22" x14ac:dyDescent="0.25">
      <c r="B41" s="217" t="s">
        <v>2</v>
      </c>
      <c r="C41" s="626" t="s">
        <v>2</v>
      </c>
      <c r="D41" s="336"/>
      <c r="E41" s="175" t="s">
        <v>2</v>
      </c>
      <c r="F41" s="175" t="s">
        <v>2</v>
      </c>
      <c r="G41" s="175" t="s">
        <v>2</v>
      </c>
      <c r="H41" s="175" t="s">
        <v>2</v>
      </c>
      <c r="I41" s="175" t="s">
        <v>2</v>
      </c>
      <c r="J41" s="175" t="s">
        <v>2</v>
      </c>
      <c r="K41" s="175" t="s">
        <v>2</v>
      </c>
      <c r="L41" s="175" t="s">
        <v>2</v>
      </c>
      <c r="M41" s="175" t="s">
        <v>2</v>
      </c>
      <c r="N41" s="175" t="s">
        <v>2</v>
      </c>
      <c r="O41" s="175" t="s">
        <v>2</v>
      </c>
      <c r="P41" s="175" t="s">
        <v>2</v>
      </c>
      <c r="Q41" s="175" t="s">
        <v>2</v>
      </c>
      <c r="R41" s="175" t="s">
        <v>2</v>
      </c>
      <c r="S41" s="175" t="s">
        <v>2</v>
      </c>
      <c r="T41" s="175" t="s">
        <v>2</v>
      </c>
      <c r="U41" s="175" t="s">
        <v>2</v>
      </c>
      <c r="V41" s="175" t="s">
        <v>2</v>
      </c>
    </row>
    <row r="42" spans="2:22" x14ac:dyDescent="0.25">
      <c r="B42" s="174" t="s">
        <v>2</v>
      </c>
      <c r="C42" s="523" t="s">
        <v>2</v>
      </c>
      <c r="D42" s="336"/>
      <c r="E42" s="175" t="s">
        <v>2</v>
      </c>
      <c r="F42" s="175" t="s">
        <v>2</v>
      </c>
      <c r="G42" s="175" t="s">
        <v>2</v>
      </c>
      <c r="H42" s="175" t="s">
        <v>2</v>
      </c>
      <c r="I42" s="175" t="s">
        <v>2</v>
      </c>
      <c r="J42" s="175" t="s">
        <v>2</v>
      </c>
      <c r="K42" s="175" t="s">
        <v>2</v>
      </c>
      <c r="L42" s="175" t="s">
        <v>2</v>
      </c>
      <c r="M42" s="175" t="s">
        <v>2</v>
      </c>
      <c r="N42" s="175" t="s">
        <v>2</v>
      </c>
      <c r="O42" s="175" t="s">
        <v>2</v>
      </c>
      <c r="P42" s="175" t="s">
        <v>2</v>
      </c>
      <c r="Q42" s="175" t="s">
        <v>2</v>
      </c>
      <c r="R42" s="175" t="s">
        <v>2</v>
      </c>
      <c r="S42" s="175" t="s">
        <v>2</v>
      </c>
      <c r="T42" s="175" t="s">
        <v>2</v>
      </c>
      <c r="U42" s="175" t="s">
        <v>2</v>
      </c>
      <c r="V42" s="175" t="s">
        <v>2</v>
      </c>
    </row>
    <row r="43" spans="2:22" x14ac:dyDescent="0.25">
      <c r="B43" s="211" t="s">
        <v>2</v>
      </c>
      <c r="C43" s="629" t="s">
        <v>2</v>
      </c>
      <c r="D43" s="336"/>
      <c r="E43" s="635" t="s">
        <v>871</v>
      </c>
      <c r="F43" s="536"/>
      <c r="G43" s="536"/>
      <c r="H43" s="537"/>
      <c r="I43" s="520" t="s">
        <v>690</v>
      </c>
      <c r="J43" s="381"/>
      <c r="K43" s="381"/>
      <c r="L43" s="381"/>
      <c r="M43" s="381"/>
      <c r="N43" s="377"/>
      <c r="O43" s="520" t="s">
        <v>109</v>
      </c>
      <c r="P43" s="381"/>
      <c r="Q43" s="381"/>
      <c r="R43" s="377"/>
      <c r="S43" s="520" t="s">
        <v>691</v>
      </c>
      <c r="T43" s="381"/>
      <c r="U43" s="381"/>
      <c r="V43" s="377"/>
    </row>
    <row r="44" spans="2:22" ht="18" customHeight="1" x14ac:dyDescent="0.25">
      <c r="C44" s="629" t="s">
        <v>2</v>
      </c>
      <c r="D44" s="336"/>
      <c r="E44" s="630" t="s">
        <v>2</v>
      </c>
      <c r="F44" s="336"/>
      <c r="G44" s="336"/>
      <c r="H44" s="348"/>
      <c r="I44" s="520" t="s">
        <v>692</v>
      </c>
      <c r="J44" s="377"/>
      <c r="K44" s="520" t="s">
        <v>693</v>
      </c>
      <c r="L44" s="377"/>
      <c r="M44" s="520" t="s">
        <v>694</v>
      </c>
      <c r="N44" s="377"/>
      <c r="O44" s="520" t="s">
        <v>695</v>
      </c>
      <c r="P44" s="377"/>
      <c r="Q44" s="520" t="s">
        <v>696</v>
      </c>
      <c r="R44" s="377"/>
      <c r="S44" s="520" t="s">
        <v>697</v>
      </c>
      <c r="T44" s="377"/>
      <c r="U44" s="520" t="s">
        <v>698</v>
      </c>
      <c r="V44" s="377"/>
    </row>
    <row r="45" spans="2:22" ht="60" x14ac:dyDescent="0.25">
      <c r="B45" s="379" t="s">
        <v>920</v>
      </c>
      <c r="C45" s="381"/>
      <c r="D45" s="377"/>
      <c r="E45" s="37" t="s">
        <v>700</v>
      </c>
      <c r="F45" s="37" t="s">
        <v>111</v>
      </c>
      <c r="G45" s="37" t="s">
        <v>112</v>
      </c>
      <c r="H45" s="37" t="s">
        <v>712</v>
      </c>
      <c r="I45" s="176" t="s">
        <v>700</v>
      </c>
      <c r="J45" s="176" t="s">
        <v>112</v>
      </c>
      <c r="K45" s="176" t="s">
        <v>700</v>
      </c>
      <c r="L45" s="176" t="s">
        <v>112</v>
      </c>
      <c r="M45" s="176" t="s">
        <v>700</v>
      </c>
      <c r="N45" s="176" t="s">
        <v>112</v>
      </c>
      <c r="O45" s="176" t="s">
        <v>700</v>
      </c>
      <c r="P45" s="176" t="s">
        <v>112</v>
      </c>
      <c r="Q45" s="176" t="s">
        <v>700</v>
      </c>
      <c r="R45" s="176" t="s">
        <v>112</v>
      </c>
      <c r="S45" s="176" t="s">
        <v>700</v>
      </c>
      <c r="T45" s="176" t="s">
        <v>112</v>
      </c>
      <c r="U45" s="176" t="s">
        <v>700</v>
      </c>
      <c r="V45" s="176" t="s">
        <v>112</v>
      </c>
    </row>
    <row r="46" spans="2:22" x14ac:dyDescent="0.25">
      <c r="B46" s="185" t="s">
        <v>906</v>
      </c>
      <c r="C46" s="545" t="s">
        <v>2</v>
      </c>
      <c r="D46" s="336"/>
      <c r="E46" s="196">
        <v>118747</v>
      </c>
      <c r="F46" s="40">
        <v>0.27849647971556302</v>
      </c>
      <c r="G46" s="41">
        <v>2422484033.02</v>
      </c>
      <c r="H46" s="40">
        <v>0.37271139686718802</v>
      </c>
      <c r="I46" s="186">
        <v>22287</v>
      </c>
      <c r="J46" s="187">
        <v>242810332.18000001</v>
      </c>
      <c r="K46" s="186">
        <v>95850</v>
      </c>
      <c r="L46" s="187">
        <v>2162864020.4499998</v>
      </c>
      <c r="M46" s="186">
        <v>610</v>
      </c>
      <c r="N46" s="187">
        <v>16809680.390000001</v>
      </c>
      <c r="O46" s="212">
        <v>49112</v>
      </c>
      <c r="P46" s="213">
        <v>1207970767.5899999</v>
      </c>
      <c r="Q46" s="212">
        <v>69635</v>
      </c>
      <c r="R46" s="213">
        <v>1214513265.4300001</v>
      </c>
      <c r="S46" s="212">
        <v>115198</v>
      </c>
      <c r="T46" s="213">
        <v>2309554519.0500002</v>
      </c>
      <c r="U46" s="212">
        <v>3549</v>
      </c>
      <c r="V46" s="213">
        <v>112929513.97</v>
      </c>
    </row>
    <row r="47" spans="2:22" x14ac:dyDescent="0.25">
      <c r="B47" s="89" t="s">
        <v>907</v>
      </c>
      <c r="C47" s="551" t="s">
        <v>2</v>
      </c>
      <c r="D47" s="336"/>
      <c r="E47" s="193">
        <v>147253</v>
      </c>
      <c r="F47" s="195">
        <v>0.34535139521466501</v>
      </c>
      <c r="G47" s="194">
        <v>2428225574.2800002</v>
      </c>
      <c r="H47" s="195">
        <v>0.373594761972599</v>
      </c>
      <c r="I47" s="189">
        <v>22882</v>
      </c>
      <c r="J47" s="188">
        <v>186630514.93000001</v>
      </c>
      <c r="K47" s="189">
        <v>123795</v>
      </c>
      <c r="L47" s="188">
        <v>2228994687.0900002</v>
      </c>
      <c r="M47" s="189">
        <v>576</v>
      </c>
      <c r="N47" s="188">
        <v>12600372.26</v>
      </c>
      <c r="O47" s="214">
        <v>75798</v>
      </c>
      <c r="P47" s="194">
        <v>1432995393.5999999</v>
      </c>
      <c r="Q47" s="214">
        <v>71455</v>
      </c>
      <c r="R47" s="194">
        <v>995230180.67999995</v>
      </c>
      <c r="S47" s="214">
        <v>141160</v>
      </c>
      <c r="T47" s="194">
        <v>2282628855.98</v>
      </c>
      <c r="U47" s="214">
        <v>6093</v>
      </c>
      <c r="V47" s="194">
        <v>145596718.30000001</v>
      </c>
    </row>
    <row r="48" spans="2:22" x14ac:dyDescent="0.25">
      <c r="B48" s="185" t="s">
        <v>908</v>
      </c>
      <c r="C48" s="545" t="s">
        <v>2</v>
      </c>
      <c r="D48" s="336"/>
      <c r="E48" s="196">
        <v>101138</v>
      </c>
      <c r="F48" s="40">
        <v>0.23719821945373401</v>
      </c>
      <c r="G48" s="41">
        <v>1230592160.6800001</v>
      </c>
      <c r="H48" s="40">
        <v>0.189332815791182</v>
      </c>
      <c r="I48" s="186">
        <v>14868</v>
      </c>
      <c r="J48" s="187">
        <v>75100033.530000001</v>
      </c>
      <c r="K48" s="186">
        <v>86098</v>
      </c>
      <c r="L48" s="187">
        <v>1152697055.51</v>
      </c>
      <c r="M48" s="186">
        <v>172</v>
      </c>
      <c r="N48" s="187">
        <v>2795071.64</v>
      </c>
      <c r="O48" s="212">
        <v>56236</v>
      </c>
      <c r="P48" s="213">
        <v>800680550.63999999</v>
      </c>
      <c r="Q48" s="212">
        <v>44902</v>
      </c>
      <c r="R48" s="213">
        <v>429911610.04000002</v>
      </c>
      <c r="S48" s="212">
        <v>97019</v>
      </c>
      <c r="T48" s="213">
        <v>1166067159.0899999</v>
      </c>
      <c r="U48" s="212">
        <v>4119</v>
      </c>
      <c r="V48" s="213">
        <v>64525001.590000004</v>
      </c>
    </row>
    <row r="49" spans="2:22" x14ac:dyDescent="0.25">
      <c r="B49" s="89" t="s">
        <v>909</v>
      </c>
      <c r="C49" s="551" t="s">
        <v>2</v>
      </c>
      <c r="D49" s="336"/>
      <c r="E49" s="193">
        <v>47147</v>
      </c>
      <c r="F49" s="195">
        <v>0.110573517892238</v>
      </c>
      <c r="G49" s="194">
        <v>409087670.36000001</v>
      </c>
      <c r="H49" s="195">
        <v>6.2940203106701204E-2</v>
      </c>
      <c r="I49" s="189">
        <v>4990</v>
      </c>
      <c r="J49" s="188">
        <v>14821971.380000001</v>
      </c>
      <c r="K49" s="189">
        <v>42122</v>
      </c>
      <c r="L49" s="188">
        <v>393808602.99000001</v>
      </c>
      <c r="M49" s="189">
        <v>35</v>
      </c>
      <c r="N49" s="188">
        <v>457095.99</v>
      </c>
      <c r="O49" s="214">
        <v>25362</v>
      </c>
      <c r="P49" s="194">
        <v>243533710.69999999</v>
      </c>
      <c r="Q49" s="214">
        <v>21785</v>
      </c>
      <c r="R49" s="194">
        <v>165553959.66</v>
      </c>
      <c r="S49" s="214">
        <v>45517</v>
      </c>
      <c r="T49" s="194">
        <v>396090476.14999998</v>
      </c>
      <c r="U49" s="214">
        <v>1630</v>
      </c>
      <c r="V49" s="194">
        <v>12997194.210000001</v>
      </c>
    </row>
    <row r="50" spans="2:22" x14ac:dyDescent="0.25">
      <c r="B50" s="185" t="s">
        <v>910</v>
      </c>
      <c r="C50" s="545" t="s">
        <v>2</v>
      </c>
      <c r="D50" s="336"/>
      <c r="E50" s="196">
        <v>11835</v>
      </c>
      <c r="F50" s="40">
        <v>2.7756539848869301E-2</v>
      </c>
      <c r="G50" s="41">
        <v>9134762.9499999993</v>
      </c>
      <c r="H50" s="40">
        <v>1.4054293909630999E-3</v>
      </c>
      <c r="I50" s="186">
        <v>2441</v>
      </c>
      <c r="J50" s="187">
        <v>3301027.3</v>
      </c>
      <c r="K50" s="186">
        <v>9394</v>
      </c>
      <c r="L50" s="187">
        <v>5833735.6500000004</v>
      </c>
      <c r="M50" s="186">
        <v>0</v>
      </c>
      <c r="N50" s="187">
        <v>0</v>
      </c>
      <c r="O50" s="212">
        <v>6737</v>
      </c>
      <c r="P50" s="213">
        <v>3672741.68</v>
      </c>
      <c r="Q50" s="212">
        <v>5098</v>
      </c>
      <c r="R50" s="213">
        <v>5462021.2699999996</v>
      </c>
      <c r="S50" s="212">
        <v>11305</v>
      </c>
      <c r="T50" s="213">
        <v>8359164.0800000001</v>
      </c>
      <c r="U50" s="212">
        <v>530</v>
      </c>
      <c r="V50" s="213">
        <v>775598.87</v>
      </c>
    </row>
    <row r="51" spans="2:22" x14ac:dyDescent="0.25">
      <c r="B51" s="89" t="s">
        <v>911</v>
      </c>
      <c r="C51" s="551" t="s">
        <v>2</v>
      </c>
      <c r="D51" s="336"/>
      <c r="E51" s="193">
        <v>263</v>
      </c>
      <c r="F51" s="195">
        <v>6.1681199664154098E-4</v>
      </c>
      <c r="G51" s="194">
        <v>94662.41</v>
      </c>
      <c r="H51" s="195">
        <v>1.4564289622140599E-5</v>
      </c>
      <c r="I51" s="189">
        <v>240</v>
      </c>
      <c r="J51" s="188">
        <v>13658.41</v>
      </c>
      <c r="K51" s="189">
        <v>23</v>
      </c>
      <c r="L51" s="188">
        <v>81004</v>
      </c>
      <c r="M51" s="189">
        <v>0</v>
      </c>
      <c r="N51" s="188">
        <v>0</v>
      </c>
      <c r="O51" s="214">
        <v>27</v>
      </c>
      <c r="P51" s="194">
        <v>50843.47</v>
      </c>
      <c r="Q51" s="214">
        <v>236</v>
      </c>
      <c r="R51" s="194">
        <v>43818.94</v>
      </c>
      <c r="S51" s="214">
        <v>233</v>
      </c>
      <c r="T51" s="194">
        <v>94272.72</v>
      </c>
      <c r="U51" s="214">
        <v>30</v>
      </c>
      <c r="V51" s="194">
        <v>389.69</v>
      </c>
    </row>
    <row r="52" spans="2:22" x14ac:dyDescent="0.25">
      <c r="B52" s="185" t="s">
        <v>912</v>
      </c>
      <c r="C52" s="545" t="s">
        <v>2</v>
      </c>
      <c r="D52" s="336"/>
      <c r="E52" s="196">
        <v>3</v>
      </c>
      <c r="F52" s="40">
        <v>7.0358782886867801E-6</v>
      </c>
      <c r="G52" s="41">
        <v>5385.47</v>
      </c>
      <c r="H52" s="40">
        <v>8.2858174465819696E-7</v>
      </c>
      <c r="I52" s="186">
        <v>0</v>
      </c>
      <c r="J52" s="187">
        <v>0</v>
      </c>
      <c r="K52" s="186">
        <v>3</v>
      </c>
      <c r="L52" s="187">
        <v>5385.47</v>
      </c>
      <c r="M52" s="186">
        <v>0</v>
      </c>
      <c r="N52" s="187">
        <v>0</v>
      </c>
      <c r="O52" s="212">
        <v>2</v>
      </c>
      <c r="P52" s="213">
        <v>0</v>
      </c>
      <c r="Q52" s="212">
        <v>1</v>
      </c>
      <c r="R52" s="213">
        <v>5385.47</v>
      </c>
      <c r="S52" s="212">
        <v>3</v>
      </c>
      <c r="T52" s="213">
        <v>5385.47</v>
      </c>
      <c r="U52" s="212">
        <v>0</v>
      </c>
      <c r="V52" s="213">
        <v>0</v>
      </c>
    </row>
    <row r="53" spans="2:22" x14ac:dyDescent="0.25">
      <c r="B53" s="190" t="s">
        <v>116</v>
      </c>
      <c r="C53" s="556" t="s">
        <v>2</v>
      </c>
      <c r="D53" s="381"/>
      <c r="E53" s="197">
        <v>426386</v>
      </c>
      <c r="F53" s="198">
        <v>1</v>
      </c>
      <c r="G53" s="199">
        <v>6499624249.1700001</v>
      </c>
      <c r="H53" s="198">
        <v>1</v>
      </c>
      <c r="I53" s="191">
        <v>67708</v>
      </c>
      <c r="J53" s="192">
        <v>522677537.73000002</v>
      </c>
      <c r="K53" s="191">
        <v>357285</v>
      </c>
      <c r="L53" s="192">
        <v>5944284491.1599998</v>
      </c>
      <c r="M53" s="191">
        <v>1393</v>
      </c>
      <c r="N53" s="192">
        <v>32662220.280000001</v>
      </c>
      <c r="O53" s="215">
        <v>213274</v>
      </c>
      <c r="P53" s="216">
        <v>3688904007.6799998</v>
      </c>
      <c r="Q53" s="215">
        <v>213112</v>
      </c>
      <c r="R53" s="216">
        <v>2810720241.4899998</v>
      </c>
      <c r="S53" s="215">
        <v>410435</v>
      </c>
      <c r="T53" s="216">
        <v>6162799832.54</v>
      </c>
      <c r="U53" s="215">
        <v>15951</v>
      </c>
      <c r="V53" s="216">
        <v>336824416.63</v>
      </c>
    </row>
    <row r="54" spans="2:22" x14ac:dyDescent="0.25">
      <c r="B54" s="174" t="s">
        <v>2</v>
      </c>
      <c r="C54" s="523" t="s">
        <v>2</v>
      </c>
      <c r="D54" s="336"/>
      <c r="E54" s="175" t="s">
        <v>2</v>
      </c>
      <c r="F54" s="175" t="s">
        <v>2</v>
      </c>
      <c r="G54" s="175" t="s">
        <v>2</v>
      </c>
      <c r="H54" s="175" t="s">
        <v>2</v>
      </c>
      <c r="I54" s="175" t="s">
        <v>2</v>
      </c>
      <c r="J54" s="175" t="s">
        <v>2</v>
      </c>
      <c r="K54" s="175" t="s">
        <v>2</v>
      </c>
      <c r="L54" s="175" t="s">
        <v>2</v>
      </c>
      <c r="M54" s="175" t="s">
        <v>2</v>
      </c>
      <c r="N54" s="175" t="s">
        <v>2</v>
      </c>
      <c r="O54" s="175" t="s">
        <v>2</v>
      </c>
      <c r="P54" s="175" t="s">
        <v>2</v>
      </c>
      <c r="Q54" s="175" t="s">
        <v>2</v>
      </c>
      <c r="R54" s="175" t="s">
        <v>2</v>
      </c>
      <c r="S54" s="175" t="s">
        <v>2</v>
      </c>
      <c r="T54" s="175" t="s">
        <v>2</v>
      </c>
      <c r="U54" s="175" t="s">
        <v>2</v>
      </c>
      <c r="V54" s="175" t="s">
        <v>2</v>
      </c>
    </row>
    <row r="55" spans="2:22" x14ac:dyDescent="0.25">
      <c r="B55" s="632" t="s">
        <v>891</v>
      </c>
      <c r="C55" s="381"/>
      <c r="D55" s="381"/>
      <c r="E55" s="218" t="s">
        <v>2</v>
      </c>
      <c r="F55" s="175" t="s">
        <v>2</v>
      </c>
      <c r="G55" s="175" t="s">
        <v>2</v>
      </c>
      <c r="H55" s="175" t="s">
        <v>2</v>
      </c>
      <c r="I55" s="175" t="s">
        <v>2</v>
      </c>
      <c r="J55" s="175" t="s">
        <v>2</v>
      </c>
      <c r="K55" s="175" t="s">
        <v>2</v>
      </c>
      <c r="L55" s="175" t="s">
        <v>2</v>
      </c>
      <c r="M55" s="175" t="s">
        <v>2</v>
      </c>
      <c r="N55" s="175" t="s">
        <v>2</v>
      </c>
      <c r="O55" s="175" t="s">
        <v>2</v>
      </c>
      <c r="P55" s="175" t="s">
        <v>2</v>
      </c>
      <c r="Q55" s="175" t="s">
        <v>2</v>
      </c>
      <c r="R55" s="175" t="s">
        <v>2</v>
      </c>
      <c r="S55" s="175" t="s">
        <v>2</v>
      </c>
      <c r="T55" s="175" t="s">
        <v>2</v>
      </c>
      <c r="U55" s="175" t="s">
        <v>2</v>
      </c>
      <c r="V55" s="175" t="s">
        <v>2</v>
      </c>
    </row>
    <row r="56" spans="2:22" x14ac:dyDescent="0.25">
      <c r="B56" s="376" t="s">
        <v>921</v>
      </c>
      <c r="C56" s="381"/>
      <c r="D56" s="377"/>
      <c r="E56" s="59">
        <v>1</v>
      </c>
      <c r="F56" s="175" t="s">
        <v>2</v>
      </c>
      <c r="G56" s="175" t="s">
        <v>2</v>
      </c>
      <c r="H56" s="175" t="s">
        <v>2</v>
      </c>
      <c r="I56" s="175" t="s">
        <v>2</v>
      </c>
      <c r="J56" s="175" t="s">
        <v>2</v>
      </c>
      <c r="K56" s="175" t="s">
        <v>2</v>
      </c>
      <c r="L56" s="175" t="s">
        <v>2</v>
      </c>
      <c r="M56" s="175" t="s">
        <v>2</v>
      </c>
      <c r="N56" s="175" t="s">
        <v>2</v>
      </c>
      <c r="O56" s="175" t="s">
        <v>2</v>
      </c>
      <c r="P56" s="175" t="s">
        <v>2</v>
      </c>
      <c r="Q56" s="175" t="s">
        <v>2</v>
      </c>
      <c r="R56" s="175" t="s">
        <v>2</v>
      </c>
      <c r="S56" s="175" t="s">
        <v>2</v>
      </c>
      <c r="T56" s="175" t="s">
        <v>2</v>
      </c>
      <c r="U56" s="175" t="s">
        <v>2</v>
      </c>
      <c r="V56" s="175" t="s">
        <v>2</v>
      </c>
    </row>
    <row r="57" spans="2:22" x14ac:dyDescent="0.25">
      <c r="B57" s="378" t="s">
        <v>922</v>
      </c>
      <c r="C57" s="381"/>
      <c r="D57" s="377"/>
      <c r="E57" s="58">
        <v>73</v>
      </c>
      <c r="F57" s="175" t="s">
        <v>2</v>
      </c>
      <c r="G57" s="175" t="s">
        <v>2</v>
      </c>
      <c r="H57" s="175" t="s">
        <v>2</v>
      </c>
      <c r="I57" s="175" t="s">
        <v>2</v>
      </c>
      <c r="J57" s="175" t="s">
        <v>2</v>
      </c>
      <c r="K57" s="175" t="s">
        <v>2</v>
      </c>
      <c r="L57" s="175" t="s">
        <v>2</v>
      </c>
      <c r="M57" s="175" t="s">
        <v>2</v>
      </c>
      <c r="N57" s="175" t="s">
        <v>2</v>
      </c>
      <c r="O57" s="175" t="s">
        <v>2</v>
      </c>
      <c r="P57" s="175" t="s">
        <v>2</v>
      </c>
      <c r="Q57" s="175" t="s">
        <v>2</v>
      </c>
      <c r="R57" s="175" t="s">
        <v>2</v>
      </c>
      <c r="S57" s="175" t="s">
        <v>2</v>
      </c>
      <c r="T57" s="175" t="s">
        <v>2</v>
      </c>
      <c r="U57" s="175" t="s">
        <v>2</v>
      </c>
      <c r="V57" s="175" t="s">
        <v>2</v>
      </c>
    </row>
    <row r="58" spans="2:22" x14ac:dyDescent="0.25">
      <c r="B58" s="376" t="s">
        <v>923</v>
      </c>
      <c r="C58" s="381"/>
      <c r="D58" s="377"/>
      <c r="E58" s="68">
        <v>17.827062689966301</v>
      </c>
      <c r="F58" s="175" t="s">
        <v>2</v>
      </c>
      <c r="G58" s="175" t="s">
        <v>2</v>
      </c>
      <c r="H58" s="175" t="s">
        <v>2</v>
      </c>
      <c r="I58" s="175" t="s">
        <v>2</v>
      </c>
      <c r="J58" s="175" t="s">
        <v>2</v>
      </c>
      <c r="K58" s="175" t="s">
        <v>2</v>
      </c>
      <c r="L58" s="175" t="s">
        <v>2</v>
      </c>
      <c r="M58" s="175" t="s">
        <v>2</v>
      </c>
      <c r="N58" s="175" t="s">
        <v>2</v>
      </c>
      <c r="O58" s="175" t="s">
        <v>2</v>
      </c>
      <c r="P58" s="175" t="s">
        <v>2</v>
      </c>
      <c r="Q58" s="175" t="s">
        <v>2</v>
      </c>
      <c r="R58" s="175" t="s">
        <v>2</v>
      </c>
      <c r="S58" s="175" t="s">
        <v>2</v>
      </c>
      <c r="T58" s="175" t="s">
        <v>2</v>
      </c>
      <c r="U58" s="175" t="s">
        <v>2</v>
      </c>
      <c r="V58" s="175" t="s">
        <v>2</v>
      </c>
    </row>
    <row r="59" spans="2:22" x14ac:dyDescent="0.25">
      <c r="B59" s="217" t="s">
        <v>2</v>
      </c>
      <c r="C59" s="626" t="s">
        <v>2</v>
      </c>
      <c r="D59" s="336"/>
      <c r="E59" s="175" t="s">
        <v>2</v>
      </c>
      <c r="F59" s="175" t="s">
        <v>2</v>
      </c>
      <c r="G59" s="175" t="s">
        <v>2</v>
      </c>
      <c r="H59" s="175" t="s">
        <v>2</v>
      </c>
      <c r="I59" s="175" t="s">
        <v>2</v>
      </c>
      <c r="J59" s="175" t="s">
        <v>2</v>
      </c>
      <c r="K59" s="175" t="s">
        <v>2</v>
      </c>
      <c r="L59" s="175" t="s">
        <v>2</v>
      </c>
      <c r="M59" s="175" t="s">
        <v>2</v>
      </c>
      <c r="N59" s="175" t="s">
        <v>2</v>
      </c>
      <c r="O59" s="175" t="s">
        <v>2</v>
      </c>
      <c r="P59" s="175" t="s">
        <v>2</v>
      </c>
      <c r="Q59" s="175" t="s">
        <v>2</v>
      </c>
      <c r="R59" s="175" t="s">
        <v>2</v>
      </c>
      <c r="S59" s="175" t="s">
        <v>2</v>
      </c>
      <c r="T59" s="175" t="s">
        <v>2</v>
      </c>
      <c r="U59" s="175" t="s">
        <v>2</v>
      </c>
      <c r="V59" s="175" t="s">
        <v>2</v>
      </c>
    </row>
  </sheetData>
  <sheetProtection sheet="1" objects="1" scenarios="1"/>
  <mergeCells count="95">
    <mergeCell ref="A1:C3"/>
    <mergeCell ref="D1:W1"/>
    <mergeCell ref="D2:W2"/>
    <mergeCell ref="D3:W3"/>
    <mergeCell ref="B4:W4"/>
    <mergeCell ref="C6:D6"/>
    <mergeCell ref="C7:D7"/>
    <mergeCell ref="E7:H7"/>
    <mergeCell ref="I7:N7"/>
    <mergeCell ref="O7:R7"/>
    <mergeCell ref="S7:V7"/>
    <mergeCell ref="C8:D8"/>
    <mergeCell ref="E8:H8"/>
    <mergeCell ref="I8:J8"/>
    <mergeCell ref="K8:L8"/>
    <mergeCell ref="M8:N8"/>
    <mergeCell ref="O8:P8"/>
    <mergeCell ref="Q8:R8"/>
    <mergeCell ref="S8:T8"/>
    <mergeCell ref="U8:V8"/>
    <mergeCell ref="B9:D9"/>
    <mergeCell ref="C10:D10"/>
    <mergeCell ref="C11:D11"/>
    <mergeCell ref="C12:D12"/>
    <mergeCell ref="C13:D13"/>
    <mergeCell ref="C14:D14"/>
    <mergeCell ref="C15:D15"/>
    <mergeCell ref="C16:D16"/>
    <mergeCell ref="C17:D17"/>
    <mergeCell ref="C18:D18"/>
    <mergeCell ref="B19:D19"/>
    <mergeCell ref="B20:D20"/>
    <mergeCell ref="B21:D21"/>
    <mergeCell ref="B22:D22"/>
    <mergeCell ref="C23:D23"/>
    <mergeCell ref="C24:D24"/>
    <mergeCell ref="C25:D25"/>
    <mergeCell ref="E25:H25"/>
    <mergeCell ref="I25:N25"/>
    <mergeCell ref="O25:R25"/>
    <mergeCell ref="S25:V25"/>
    <mergeCell ref="C26:D26"/>
    <mergeCell ref="E26:H26"/>
    <mergeCell ref="I26:J26"/>
    <mergeCell ref="K26:L26"/>
    <mergeCell ref="M26:N26"/>
    <mergeCell ref="O26:P26"/>
    <mergeCell ref="Q26:R26"/>
    <mergeCell ref="S26:T26"/>
    <mergeCell ref="U26:V26"/>
    <mergeCell ref="B27:D27"/>
    <mergeCell ref="C28:D28"/>
    <mergeCell ref="C29:D29"/>
    <mergeCell ref="C30:D30"/>
    <mergeCell ref="C31:D31"/>
    <mergeCell ref="C32:D32"/>
    <mergeCell ref="C33:D33"/>
    <mergeCell ref="C34:D34"/>
    <mergeCell ref="C35:D35"/>
    <mergeCell ref="C36:D36"/>
    <mergeCell ref="B37:D37"/>
    <mergeCell ref="B38:D38"/>
    <mergeCell ref="B39:D39"/>
    <mergeCell ref="B40:D40"/>
    <mergeCell ref="C41:D41"/>
    <mergeCell ref="C42:D42"/>
    <mergeCell ref="C43:D43"/>
    <mergeCell ref="E43:H43"/>
    <mergeCell ref="I43:N43"/>
    <mergeCell ref="O43:R43"/>
    <mergeCell ref="S43:V43"/>
    <mergeCell ref="C44:D44"/>
    <mergeCell ref="E44:H44"/>
    <mergeCell ref="I44:J44"/>
    <mergeCell ref="K44:L44"/>
    <mergeCell ref="M44:N44"/>
    <mergeCell ref="O44:P44"/>
    <mergeCell ref="Q44:R44"/>
    <mergeCell ref="S44:T44"/>
    <mergeCell ref="U44:V44"/>
    <mergeCell ref="B45:D45"/>
    <mergeCell ref="C46:D46"/>
    <mergeCell ref="C47:D47"/>
    <mergeCell ref="C48:D48"/>
    <mergeCell ref="C49:D49"/>
    <mergeCell ref="C50:D50"/>
    <mergeCell ref="C51:D51"/>
    <mergeCell ref="C52:D52"/>
    <mergeCell ref="C53:D53"/>
    <mergeCell ref="C54:D54"/>
    <mergeCell ref="B55:D55"/>
    <mergeCell ref="B56:D56"/>
    <mergeCell ref="B57:D57"/>
    <mergeCell ref="B58:D58"/>
    <mergeCell ref="C59:D59"/>
  </mergeCells>
  <pageMargins left="0.25" right="0.25" top="0.25" bottom="0.25" header="0.25" footer="0.25"/>
  <pageSetup scale="35" orientation="landscape" cellComments="atEnd"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X61"/>
  <sheetViews>
    <sheetView showGridLines="0" workbookViewId="0">
      <selection activeCell="F17" sqref="F17"/>
    </sheetView>
  </sheetViews>
  <sheetFormatPr baseColWidth="10" defaultColWidth="9.140625"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x14ac:dyDescent="0.25">
      <c r="A1" s="336"/>
      <c r="B1" s="336"/>
      <c r="C1" s="336"/>
      <c r="D1" s="342" t="s">
        <v>0</v>
      </c>
      <c r="E1" s="336"/>
      <c r="F1" s="336"/>
      <c r="G1" s="336"/>
      <c r="H1" s="336"/>
      <c r="I1" s="336"/>
      <c r="J1" s="336"/>
      <c r="K1" s="336"/>
      <c r="L1" s="336"/>
      <c r="M1" s="336"/>
      <c r="N1" s="336"/>
      <c r="O1" s="336"/>
      <c r="P1" s="336"/>
      <c r="Q1" s="336"/>
      <c r="R1" s="336"/>
      <c r="S1" s="336"/>
      <c r="T1" s="336"/>
      <c r="U1" s="336"/>
      <c r="V1" s="336"/>
      <c r="W1" s="336"/>
      <c r="X1" s="336"/>
    </row>
    <row r="2" spans="1:24" ht="18" customHeight="1" x14ac:dyDescent="0.25">
      <c r="A2" s="336"/>
      <c r="B2" s="336"/>
      <c r="C2" s="336"/>
      <c r="D2" s="342" t="s">
        <v>1</v>
      </c>
      <c r="E2" s="336"/>
      <c r="F2" s="336"/>
      <c r="G2" s="336"/>
      <c r="H2" s="336"/>
      <c r="I2" s="336"/>
      <c r="J2" s="336"/>
      <c r="K2" s="336"/>
      <c r="L2" s="336"/>
      <c r="M2" s="336"/>
      <c r="N2" s="336"/>
      <c r="O2" s="336"/>
      <c r="P2" s="336"/>
      <c r="Q2" s="336"/>
      <c r="R2" s="336"/>
      <c r="S2" s="336"/>
      <c r="T2" s="336"/>
      <c r="U2" s="336"/>
      <c r="V2" s="336"/>
      <c r="W2" s="336"/>
      <c r="X2" s="336"/>
    </row>
    <row r="3" spans="1:24" ht="18" customHeight="1" x14ac:dyDescent="0.25">
      <c r="A3" s="336"/>
      <c r="B3" s="336"/>
      <c r="C3" s="336"/>
      <c r="D3" s="342" t="s">
        <v>2</v>
      </c>
      <c r="E3" s="336"/>
      <c r="F3" s="336"/>
      <c r="G3" s="336"/>
      <c r="H3" s="336"/>
      <c r="I3" s="336"/>
      <c r="J3" s="336"/>
      <c r="K3" s="336"/>
      <c r="L3" s="336"/>
      <c r="M3" s="336"/>
      <c r="N3" s="336"/>
      <c r="O3" s="336"/>
      <c r="P3" s="336"/>
      <c r="Q3" s="336"/>
      <c r="R3" s="336"/>
      <c r="S3" s="336"/>
      <c r="T3" s="336"/>
      <c r="U3" s="336"/>
      <c r="V3" s="336"/>
      <c r="W3" s="336"/>
      <c r="X3" s="336"/>
    </row>
    <row r="4" spans="1:24" ht="18" customHeight="1" x14ac:dyDescent="0.25">
      <c r="B4" s="343" t="s">
        <v>924</v>
      </c>
      <c r="C4" s="336"/>
      <c r="D4" s="336"/>
      <c r="E4" s="336"/>
      <c r="F4" s="336"/>
      <c r="G4" s="336"/>
      <c r="H4" s="336"/>
      <c r="I4" s="336"/>
      <c r="J4" s="336"/>
      <c r="K4" s="336"/>
      <c r="L4" s="336"/>
      <c r="M4" s="336"/>
      <c r="N4" s="336"/>
      <c r="O4" s="336"/>
      <c r="P4" s="336"/>
      <c r="Q4" s="336"/>
      <c r="R4" s="336"/>
      <c r="S4" s="336"/>
      <c r="T4" s="336"/>
      <c r="U4" s="336"/>
      <c r="V4" s="336"/>
      <c r="W4" s="336"/>
    </row>
    <row r="5" spans="1:24" ht="2.4500000000000002" customHeight="1" x14ac:dyDescent="0.25"/>
    <row r="6" spans="1:24" x14ac:dyDescent="0.25">
      <c r="B6" s="174" t="s">
        <v>2</v>
      </c>
      <c r="C6" s="523" t="s">
        <v>2</v>
      </c>
      <c r="D6" s="336"/>
      <c r="E6" s="175" t="s">
        <v>2</v>
      </c>
      <c r="F6" s="175" t="s">
        <v>2</v>
      </c>
      <c r="G6" s="175" t="s">
        <v>2</v>
      </c>
      <c r="H6" s="175" t="s">
        <v>2</v>
      </c>
      <c r="I6" s="175" t="s">
        <v>2</v>
      </c>
      <c r="J6" s="175" t="s">
        <v>2</v>
      </c>
      <c r="K6" s="175" t="s">
        <v>2</v>
      </c>
      <c r="L6" s="175" t="s">
        <v>2</v>
      </c>
      <c r="M6" s="175" t="s">
        <v>2</v>
      </c>
      <c r="N6" s="175" t="s">
        <v>2</v>
      </c>
      <c r="O6" s="175" t="s">
        <v>2</v>
      </c>
      <c r="P6" s="175" t="s">
        <v>2</v>
      </c>
      <c r="Q6" s="175" t="s">
        <v>2</v>
      </c>
      <c r="R6" s="175" t="s">
        <v>2</v>
      </c>
      <c r="S6" s="175" t="s">
        <v>2</v>
      </c>
      <c r="T6" s="175" t="s">
        <v>2</v>
      </c>
      <c r="U6" s="175" t="s">
        <v>2</v>
      </c>
      <c r="V6" s="175" t="s">
        <v>2</v>
      </c>
    </row>
    <row r="7" spans="1:24" x14ac:dyDescent="0.25">
      <c r="B7" s="211" t="s">
        <v>2</v>
      </c>
      <c r="C7" s="629" t="s">
        <v>2</v>
      </c>
      <c r="D7" s="336"/>
      <c r="E7" s="635" t="s">
        <v>871</v>
      </c>
      <c r="F7" s="536"/>
      <c r="G7" s="536"/>
      <c r="H7" s="537"/>
      <c r="I7" s="520" t="s">
        <v>690</v>
      </c>
      <c r="J7" s="381"/>
      <c r="K7" s="381"/>
      <c r="L7" s="381"/>
      <c r="M7" s="381"/>
      <c r="N7" s="377"/>
      <c r="O7" s="520" t="s">
        <v>109</v>
      </c>
      <c r="P7" s="381"/>
      <c r="Q7" s="381"/>
      <c r="R7" s="377"/>
      <c r="S7" s="520" t="s">
        <v>691</v>
      </c>
      <c r="T7" s="381"/>
      <c r="U7" s="381"/>
      <c r="V7" s="377"/>
    </row>
    <row r="8" spans="1:24" ht="18" customHeight="1" x14ac:dyDescent="0.25">
      <c r="C8" s="629" t="s">
        <v>2</v>
      </c>
      <c r="D8" s="336"/>
      <c r="E8" s="630" t="s">
        <v>2</v>
      </c>
      <c r="F8" s="336"/>
      <c r="G8" s="336"/>
      <c r="H8" s="348"/>
      <c r="I8" s="520" t="s">
        <v>692</v>
      </c>
      <c r="J8" s="377"/>
      <c r="K8" s="520" t="s">
        <v>693</v>
      </c>
      <c r="L8" s="377"/>
      <c r="M8" s="520" t="s">
        <v>694</v>
      </c>
      <c r="N8" s="377"/>
      <c r="O8" s="520" t="s">
        <v>695</v>
      </c>
      <c r="P8" s="377"/>
      <c r="Q8" s="520" t="s">
        <v>696</v>
      </c>
      <c r="R8" s="377"/>
      <c r="S8" s="520" t="s">
        <v>697</v>
      </c>
      <c r="T8" s="377"/>
      <c r="U8" s="520" t="s">
        <v>698</v>
      </c>
      <c r="V8" s="377"/>
    </row>
    <row r="9" spans="1:24" ht="60" x14ac:dyDescent="0.25">
      <c r="B9" s="379" t="s">
        <v>925</v>
      </c>
      <c r="C9" s="381"/>
      <c r="D9" s="377"/>
      <c r="E9" s="37" t="s">
        <v>700</v>
      </c>
      <c r="F9" s="37" t="s">
        <v>111</v>
      </c>
      <c r="G9" s="37" t="s">
        <v>112</v>
      </c>
      <c r="H9" s="37" t="s">
        <v>712</v>
      </c>
      <c r="I9" s="176" t="s">
        <v>700</v>
      </c>
      <c r="J9" s="176" t="s">
        <v>112</v>
      </c>
      <c r="K9" s="176" t="s">
        <v>700</v>
      </c>
      <c r="L9" s="176" t="s">
        <v>112</v>
      </c>
      <c r="M9" s="176" t="s">
        <v>700</v>
      </c>
      <c r="N9" s="176" t="s">
        <v>112</v>
      </c>
      <c r="O9" s="176" t="s">
        <v>700</v>
      </c>
      <c r="P9" s="176" t="s">
        <v>112</v>
      </c>
      <c r="Q9" s="176" t="s">
        <v>700</v>
      </c>
      <c r="R9" s="176" t="s">
        <v>112</v>
      </c>
      <c r="S9" s="176" t="s">
        <v>700</v>
      </c>
      <c r="T9" s="176" t="s">
        <v>112</v>
      </c>
      <c r="U9" s="176" t="s">
        <v>700</v>
      </c>
      <c r="V9" s="176" t="s">
        <v>112</v>
      </c>
    </row>
    <row r="10" spans="1:24" x14ac:dyDescent="0.25">
      <c r="B10" s="185" t="s">
        <v>926</v>
      </c>
      <c r="C10" s="545" t="s">
        <v>2</v>
      </c>
      <c r="D10" s="336"/>
      <c r="E10" s="196">
        <v>139436</v>
      </c>
      <c r="F10" s="40">
        <v>0.32701824168711002</v>
      </c>
      <c r="G10" s="41">
        <v>2603418142.6700001</v>
      </c>
      <c r="H10" s="40">
        <v>0.40054902296889799</v>
      </c>
      <c r="I10" s="186">
        <v>12838</v>
      </c>
      <c r="J10" s="187">
        <v>112795691.06999999</v>
      </c>
      <c r="K10" s="186">
        <v>126598</v>
      </c>
      <c r="L10" s="187">
        <v>2490622451.5999999</v>
      </c>
      <c r="M10" s="186">
        <v>0</v>
      </c>
      <c r="N10" s="187">
        <v>0</v>
      </c>
      <c r="O10" s="212">
        <v>70263</v>
      </c>
      <c r="P10" s="213">
        <v>1498367109.03</v>
      </c>
      <c r="Q10" s="212">
        <v>69173</v>
      </c>
      <c r="R10" s="213">
        <v>1105051033.6400001</v>
      </c>
      <c r="S10" s="212">
        <v>136349</v>
      </c>
      <c r="T10" s="213">
        <v>2505968671.4099998</v>
      </c>
      <c r="U10" s="212">
        <v>3087</v>
      </c>
      <c r="V10" s="213">
        <v>97449471.260000005</v>
      </c>
    </row>
    <row r="11" spans="1:24" x14ac:dyDescent="0.25">
      <c r="B11" s="89" t="s">
        <v>927</v>
      </c>
      <c r="C11" s="551" t="s">
        <v>2</v>
      </c>
      <c r="D11" s="336"/>
      <c r="E11" s="193">
        <v>1164</v>
      </c>
      <c r="F11" s="195">
        <v>2.7299207760104701E-3</v>
      </c>
      <c r="G11" s="194">
        <v>93408374.530000001</v>
      </c>
      <c r="H11" s="195">
        <v>1.4371349934871699E-2</v>
      </c>
      <c r="I11" s="189">
        <v>207</v>
      </c>
      <c r="J11" s="188">
        <v>8256520.96</v>
      </c>
      <c r="K11" s="189">
        <v>955</v>
      </c>
      <c r="L11" s="188">
        <v>85030441.019999996</v>
      </c>
      <c r="M11" s="189">
        <v>2</v>
      </c>
      <c r="N11" s="188">
        <v>121412.55</v>
      </c>
      <c r="O11" s="214">
        <v>362</v>
      </c>
      <c r="P11" s="194">
        <v>39108371.869999997</v>
      </c>
      <c r="Q11" s="214">
        <v>802</v>
      </c>
      <c r="R11" s="194">
        <v>54300002.659999996</v>
      </c>
      <c r="S11" s="214">
        <v>1013</v>
      </c>
      <c r="T11" s="194">
        <v>80205236.329999998</v>
      </c>
      <c r="U11" s="214">
        <v>151</v>
      </c>
      <c r="V11" s="194">
        <v>13203138.199999999</v>
      </c>
    </row>
    <row r="12" spans="1:24" x14ac:dyDescent="0.25">
      <c r="B12" s="185" t="s">
        <v>928</v>
      </c>
      <c r="C12" s="545" t="s">
        <v>2</v>
      </c>
      <c r="D12" s="336"/>
      <c r="E12" s="196">
        <v>2655</v>
      </c>
      <c r="F12" s="40">
        <v>6.2267522854878004E-3</v>
      </c>
      <c r="G12" s="41">
        <v>62834817.450000003</v>
      </c>
      <c r="H12" s="40">
        <v>9.66745384673952E-3</v>
      </c>
      <c r="I12" s="186">
        <v>47</v>
      </c>
      <c r="J12" s="187">
        <v>409130.63</v>
      </c>
      <c r="K12" s="186">
        <v>2608</v>
      </c>
      <c r="L12" s="187">
        <v>62425686.82</v>
      </c>
      <c r="M12" s="186">
        <v>0</v>
      </c>
      <c r="N12" s="187">
        <v>0</v>
      </c>
      <c r="O12" s="212">
        <v>2359</v>
      </c>
      <c r="P12" s="213">
        <v>56259891.490000002</v>
      </c>
      <c r="Q12" s="212">
        <v>296</v>
      </c>
      <c r="R12" s="213">
        <v>6574925.96</v>
      </c>
      <c r="S12" s="212">
        <v>2608</v>
      </c>
      <c r="T12" s="213">
        <v>61618803.100000001</v>
      </c>
      <c r="U12" s="212">
        <v>47</v>
      </c>
      <c r="V12" s="213">
        <v>1216014.3500000001</v>
      </c>
    </row>
    <row r="13" spans="1:24" x14ac:dyDescent="0.25">
      <c r="B13" s="89" t="s">
        <v>929</v>
      </c>
      <c r="C13" s="551" t="s">
        <v>2</v>
      </c>
      <c r="D13" s="336"/>
      <c r="E13" s="193">
        <v>279</v>
      </c>
      <c r="F13" s="195">
        <v>6.5433668084786999E-4</v>
      </c>
      <c r="G13" s="194">
        <v>32950494.41</v>
      </c>
      <c r="H13" s="195">
        <v>5.0695998948258802E-3</v>
      </c>
      <c r="I13" s="189">
        <v>40</v>
      </c>
      <c r="J13" s="188">
        <v>2267571.4500000002</v>
      </c>
      <c r="K13" s="189">
        <v>236</v>
      </c>
      <c r="L13" s="188">
        <v>30298593.260000002</v>
      </c>
      <c r="M13" s="189">
        <v>3</v>
      </c>
      <c r="N13" s="188">
        <v>384329.7</v>
      </c>
      <c r="O13" s="214">
        <v>128</v>
      </c>
      <c r="P13" s="194">
        <v>15688579.289999999</v>
      </c>
      <c r="Q13" s="214">
        <v>151</v>
      </c>
      <c r="R13" s="194">
        <v>17261915.120000001</v>
      </c>
      <c r="S13" s="214">
        <v>239</v>
      </c>
      <c r="T13" s="194">
        <v>28237409.739999998</v>
      </c>
      <c r="U13" s="214">
        <v>40</v>
      </c>
      <c r="V13" s="194">
        <v>4713084.67</v>
      </c>
    </row>
    <row r="14" spans="1:24" x14ac:dyDescent="0.25">
      <c r="B14" s="185" t="s">
        <v>930</v>
      </c>
      <c r="C14" s="545" t="s">
        <v>2</v>
      </c>
      <c r="D14" s="336"/>
      <c r="E14" s="196">
        <v>15132</v>
      </c>
      <c r="F14" s="40">
        <v>3.5488970088136097E-2</v>
      </c>
      <c r="G14" s="41">
        <v>179841442.18000001</v>
      </c>
      <c r="H14" s="40">
        <v>2.7669513695805701E-2</v>
      </c>
      <c r="I14" s="186">
        <v>9399</v>
      </c>
      <c r="J14" s="187">
        <v>84844646.400000006</v>
      </c>
      <c r="K14" s="186">
        <v>5698</v>
      </c>
      <c r="L14" s="187">
        <v>94053482.5</v>
      </c>
      <c r="M14" s="186">
        <v>35</v>
      </c>
      <c r="N14" s="187">
        <v>943313.28</v>
      </c>
      <c r="O14" s="212">
        <v>654</v>
      </c>
      <c r="P14" s="213">
        <v>6309058.0599999996</v>
      </c>
      <c r="Q14" s="212">
        <v>14478</v>
      </c>
      <c r="R14" s="213">
        <v>173532384.12</v>
      </c>
      <c r="S14" s="212">
        <v>14189</v>
      </c>
      <c r="T14" s="213">
        <v>170288723.93000001</v>
      </c>
      <c r="U14" s="212">
        <v>943</v>
      </c>
      <c r="V14" s="213">
        <v>9552718.25</v>
      </c>
    </row>
    <row r="15" spans="1:24" x14ac:dyDescent="0.25">
      <c r="B15" s="89" t="s">
        <v>931</v>
      </c>
      <c r="C15" s="551" t="s">
        <v>2</v>
      </c>
      <c r="D15" s="336"/>
      <c r="E15" s="193">
        <v>7122</v>
      </c>
      <c r="F15" s="195">
        <v>1.6703175057342399E-2</v>
      </c>
      <c r="G15" s="194">
        <v>347988571.73000002</v>
      </c>
      <c r="H15" s="195">
        <v>5.35397983621035E-2</v>
      </c>
      <c r="I15" s="189">
        <v>1542</v>
      </c>
      <c r="J15" s="188">
        <v>36406787.25</v>
      </c>
      <c r="K15" s="189">
        <v>5558</v>
      </c>
      <c r="L15" s="188">
        <v>310510744.25999999</v>
      </c>
      <c r="M15" s="189">
        <v>22</v>
      </c>
      <c r="N15" s="188">
        <v>1071040.22</v>
      </c>
      <c r="O15" s="214">
        <v>3199</v>
      </c>
      <c r="P15" s="194">
        <v>180458122.49000001</v>
      </c>
      <c r="Q15" s="214">
        <v>3923</v>
      </c>
      <c r="R15" s="194">
        <v>167530449.24000001</v>
      </c>
      <c r="S15" s="214">
        <v>5909</v>
      </c>
      <c r="T15" s="194">
        <v>273089363.43000001</v>
      </c>
      <c r="U15" s="214">
        <v>1213</v>
      </c>
      <c r="V15" s="194">
        <v>74899208.299999997</v>
      </c>
    </row>
    <row r="16" spans="1:24" x14ac:dyDescent="0.25">
      <c r="B16" s="185" t="s">
        <v>932</v>
      </c>
      <c r="C16" s="545" t="s">
        <v>2</v>
      </c>
      <c r="D16" s="336"/>
      <c r="E16" s="196">
        <v>35833</v>
      </c>
      <c r="F16" s="40">
        <v>8.4038875572837804E-2</v>
      </c>
      <c r="G16" s="41">
        <v>367083001.10000002</v>
      </c>
      <c r="H16" s="40">
        <v>5.6477572706895497E-2</v>
      </c>
      <c r="I16" s="186">
        <v>5529</v>
      </c>
      <c r="J16" s="187">
        <v>29739128.510000002</v>
      </c>
      <c r="K16" s="186">
        <v>30304</v>
      </c>
      <c r="L16" s="187">
        <v>337343872.58999997</v>
      </c>
      <c r="M16" s="186">
        <v>0</v>
      </c>
      <c r="N16" s="187">
        <v>0</v>
      </c>
      <c r="O16" s="212">
        <v>17085</v>
      </c>
      <c r="P16" s="213">
        <v>192815166.56</v>
      </c>
      <c r="Q16" s="212">
        <v>18748</v>
      </c>
      <c r="R16" s="213">
        <v>174267834.53999999</v>
      </c>
      <c r="S16" s="212">
        <v>35729</v>
      </c>
      <c r="T16" s="213">
        <v>365923868.20999998</v>
      </c>
      <c r="U16" s="212">
        <v>104</v>
      </c>
      <c r="V16" s="213">
        <v>1159132.8899999999</v>
      </c>
    </row>
    <row r="17" spans="2:22" x14ac:dyDescent="0.25">
      <c r="B17" s="89" t="s">
        <v>933</v>
      </c>
      <c r="C17" s="551" t="s">
        <v>2</v>
      </c>
      <c r="D17" s="336"/>
      <c r="E17" s="193">
        <v>55057</v>
      </c>
      <c r="F17" s="195">
        <v>0.12912478364674301</v>
      </c>
      <c r="G17" s="194">
        <v>651138146.44000006</v>
      </c>
      <c r="H17" s="195">
        <v>0.10018089069120401</v>
      </c>
      <c r="I17" s="189">
        <v>9391</v>
      </c>
      <c r="J17" s="188">
        <v>45991510.869999997</v>
      </c>
      <c r="K17" s="189">
        <v>45662</v>
      </c>
      <c r="L17" s="188">
        <v>605095993.45000005</v>
      </c>
      <c r="M17" s="189">
        <v>4</v>
      </c>
      <c r="N17" s="188">
        <v>50642.12</v>
      </c>
      <c r="O17" s="214">
        <v>28761</v>
      </c>
      <c r="P17" s="194">
        <v>404187869.12</v>
      </c>
      <c r="Q17" s="214">
        <v>26296</v>
      </c>
      <c r="R17" s="194">
        <v>246950277.31999999</v>
      </c>
      <c r="S17" s="214">
        <v>54420</v>
      </c>
      <c r="T17" s="194">
        <v>642473668.03999996</v>
      </c>
      <c r="U17" s="214">
        <v>637</v>
      </c>
      <c r="V17" s="194">
        <v>8664478.4000000004</v>
      </c>
    </row>
    <row r="18" spans="2:22" x14ac:dyDescent="0.25">
      <c r="B18" s="185" t="s">
        <v>934</v>
      </c>
      <c r="C18" s="545" t="s">
        <v>2</v>
      </c>
      <c r="D18" s="336"/>
      <c r="E18" s="196">
        <v>169708</v>
      </c>
      <c r="F18" s="40">
        <v>0.398014944205485</v>
      </c>
      <c r="G18" s="41">
        <v>2160961258.6599998</v>
      </c>
      <c r="H18" s="40">
        <v>0.33247479789865603</v>
      </c>
      <c r="I18" s="186">
        <v>28715</v>
      </c>
      <c r="J18" s="187">
        <v>201966550.59</v>
      </c>
      <c r="K18" s="186">
        <v>139666</v>
      </c>
      <c r="L18" s="187">
        <v>1928903225.6600001</v>
      </c>
      <c r="M18" s="186">
        <v>1327</v>
      </c>
      <c r="N18" s="187">
        <v>30091482.41</v>
      </c>
      <c r="O18" s="212">
        <v>90463</v>
      </c>
      <c r="P18" s="213">
        <v>1295709839.77</v>
      </c>
      <c r="Q18" s="212">
        <v>79245</v>
      </c>
      <c r="R18" s="213">
        <v>865251418.88999999</v>
      </c>
      <c r="S18" s="212">
        <v>159979</v>
      </c>
      <c r="T18" s="213">
        <v>2034994088.3499999</v>
      </c>
      <c r="U18" s="212">
        <v>9729</v>
      </c>
      <c r="V18" s="213">
        <v>125967170.31</v>
      </c>
    </row>
    <row r="19" spans="2:22" x14ac:dyDescent="0.25">
      <c r="B19" s="190" t="s">
        <v>116</v>
      </c>
      <c r="C19" s="556" t="s">
        <v>2</v>
      </c>
      <c r="D19" s="381"/>
      <c r="E19" s="197">
        <v>426386</v>
      </c>
      <c r="F19" s="198">
        <v>1</v>
      </c>
      <c r="G19" s="199">
        <v>6499624249.1700001</v>
      </c>
      <c r="H19" s="198">
        <v>1</v>
      </c>
      <c r="I19" s="191">
        <v>67708</v>
      </c>
      <c r="J19" s="192">
        <v>522677537.73000002</v>
      </c>
      <c r="K19" s="191">
        <v>357285</v>
      </c>
      <c r="L19" s="192">
        <v>5944284491.1599998</v>
      </c>
      <c r="M19" s="191">
        <v>1393</v>
      </c>
      <c r="N19" s="192">
        <v>32662220.280000001</v>
      </c>
      <c r="O19" s="215">
        <v>213274</v>
      </c>
      <c r="P19" s="216">
        <v>3688904007.6799998</v>
      </c>
      <c r="Q19" s="215">
        <v>213112</v>
      </c>
      <c r="R19" s="216">
        <v>2810720241.4899998</v>
      </c>
      <c r="S19" s="215">
        <v>410435</v>
      </c>
      <c r="T19" s="216">
        <v>6162799832.54</v>
      </c>
      <c r="U19" s="215">
        <v>15951</v>
      </c>
      <c r="V19" s="216">
        <v>336824416.63</v>
      </c>
    </row>
    <row r="20" spans="2:22" x14ac:dyDescent="0.25">
      <c r="B20" s="174" t="s">
        <v>2</v>
      </c>
      <c r="C20" s="523" t="s">
        <v>2</v>
      </c>
      <c r="D20" s="336"/>
      <c r="E20" s="175" t="s">
        <v>2</v>
      </c>
      <c r="F20" s="175" t="s">
        <v>2</v>
      </c>
      <c r="G20" s="175" t="s">
        <v>2</v>
      </c>
      <c r="H20" s="175" t="s">
        <v>2</v>
      </c>
      <c r="I20" s="175" t="s">
        <v>2</v>
      </c>
      <c r="J20" s="175" t="s">
        <v>2</v>
      </c>
      <c r="K20" s="175" t="s">
        <v>2</v>
      </c>
      <c r="L20" s="175" t="s">
        <v>2</v>
      </c>
      <c r="M20" s="175" t="s">
        <v>2</v>
      </c>
      <c r="N20" s="175" t="s">
        <v>2</v>
      </c>
      <c r="O20" s="175" t="s">
        <v>2</v>
      </c>
      <c r="P20" s="175" t="s">
        <v>2</v>
      </c>
      <c r="Q20" s="175" t="s">
        <v>2</v>
      </c>
      <c r="R20" s="175" t="s">
        <v>2</v>
      </c>
      <c r="S20" s="175" t="s">
        <v>2</v>
      </c>
      <c r="T20" s="175" t="s">
        <v>2</v>
      </c>
      <c r="U20" s="175" t="s">
        <v>2</v>
      </c>
      <c r="V20" s="175" t="s">
        <v>2</v>
      </c>
    </row>
    <row r="21" spans="2:22" x14ac:dyDescent="0.25">
      <c r="B21" s="217" t="s">
        <v>2</v>
      </c>
      <c r="C21" s="626" t="s">
        <v>2</v>
      </c>
      <c r="D21" s="336"/>
      <c r="E21" s="175" t="s">
        <v>2</v>
      </c>
      <c r="F21" s="175" t="s">
        <v>2</v>
      </c>
      <c r="G21" s="175" t="s">
        <v>2</v>
      </c>
      <c r="H21" s="175" t="s">
        <v>2</v>
      </c>
      <c r="I21" s="175" t="s">
        <v>2</v>
      </c>
      <c r="J21" s="175" t="s">
        <v>2</v>
      </c>
      <c r="K21" s="175" t="s">
        <v>2</v>
      </c>
      <c r="L21" s="175" t="s">
        <v>2</v>
      </c>
      <c r="M21" s="175" t="s">
        <v>2</v>
      </c>
      <c r="N21" s="175" t="s">
        <v>2</v>
      </c>
      <c r="O21" s="175" t="s">
        <v>2</v>
      </c>
      <c r="P21" s="175" t="s">
        <v>2</v>
      </c>
      <c r="Q21" s="175" t="s">
        <v>2</v>
      </c>
      <c r="R21" s="175" t="s">
        <v>2</v>
      </c>
      <c r="S21" s="175" t="s">
        <v>2</v>
      </c>
      <c r="T21" s="175" t="s">
        <v>2</v>
      </c>
      <c r="U21" s="175" t="s">
        <v>2</v>
      </c>
      <c r="V21" s="175" t="s">
        <v>2</v>
      </c>
    </row>
    <row r="22" spans="2:22" x14ac:dyDescent="0.25">
      <c r="B22" s="174" t="s">
        <v>2</v>
      </c>
      <c r="C22" s="523" t="s">
        <v>2</v>
      </c>
      <c r="D22" s="336"/>
      <c r="E22" s="175" t="s">
        <v>2</v>
      </c>
      <c r="F22" s="175" t="s">
        <v>2</v>
      </c>
      <c r="G22" s="175" t="s">
        <v>2</v>
      </c>
      <c r="H22" s="175" t="s">
        <v>2</v>
      </c>
      <c r="I22" s="175" t="s">
        <v>2</v>
      </c>
      <c r="J22" s="175" t="s">
        <v>2</v>
      </c>
      <c r="K22" s="175" t="s">
        <v>2</v>
      </c>
      <c r="L22" s="175" t="s">
        <v>2</v>
      </c>
      <c r="M22" s="175" t="s">
        <v>2</v>
      </c>
      <c r="N22" s="175" t="s">
        <v>2</v>
      </c>
      <c r="O22" s="175" t="s">
        <v>2</v>
      </c>
      <c r="P22" s="175" t="s">
        <v>2</v>
      </c>
      <c r="Q22" s="175" t="s">
        <v>2</v>
      </c>
      <c r="R22" s="175" t="s">
        <v>2</v>
      </c>
      <c r="S22" s="175" t="s">
        <v>2</v>
      </c>
      <c r="T22" s="175" t="s">
        <v>2</v>
      </c>
      <c r="U22" s="175" t="s">
        <v>2</v>
      </c>
      <c r="V22" s="175" t="s">
        <v>2</v>
      </c>
    </row>
    <row r="23" spans="2:22" x14ac:dyDescent="0.25">
      <c r="B23" s="211" t="s">
        <v>2</v>
      </c>
      <c r="C23" s="629" t="s">
        <v>2</v>
      </c>
      <c r="D23" s="336"/>
      <c r="E23" s="635" t="s">
        <v>871</v>
      </c>
      <c r="F23" s="536"/>
      <c r="G23" s="536"/>
      <c r="H23" s="537"/>
      <c r="I23" s="520" t="s">
        <v>690</v>
      </c>
      <c r="J23" s="381"/>
      <c r="K23" s="381"/>
      <c r="L23" s="381"/>
      <c r="M23" s="381"/>
      <c r="N23" s="377"/>
      <c r="O23" s="520" t="s">
        <v>109</v>
      </c>
      <c r="P23" s="381"/>
      <c r="Q23" s="381"/>
      <c r="R23" s="377"/>
      <c r="S23" s="520" t="s">
        <v>691</v>
      </c>
      <c r="T23" s="381"/>
      <c r="U23" s="381"/>
      <c r="V23" s="377"/>
    </row>
    <row r="24" spans="2:22" ht="18" customHeight="1" x14ac:dyDescent="0.25">
      <c r="C24" s="629" t="s">
        <v>2</v>
      </c>
      <c r="D24" s="336"/>
      <c r="E24" s="630" t="s">
        <v>2</v>
      </c>
      <c r="F24" s="336"/>
      <c r="G24" s="336"/>
      <c r="H24" s="348"/>
      <c r="I24" s="520" t="s">
        <v>692</v>
      </c>
      <c r="J24" s="377"/>
      <c r="K24" s="520" t="s">
        <v>693</v>
      </c>
      <c r="L24" s="377"/>
      <c r="M24" s="520" t="s">
        <v>694</v>
      </c>
      <c r="N24" s="377"/>
      <c r="O24" s="520" t="s">
        <v>695</v>
      </c>
      <c r="P24" s="377"/>
      <c r="Q24" s="520" t="s">
        <v>696</v>
      </c>
      <c r="R24" s="377"/>
      <c r="S24" s="520" t="s">
        <v>697</v>
      </c>
      <c r="T24" s="377"/>
      <c r="U24" s="520" t="s">
        <v>698</v>
      </c>
      <c r="V24" s="377"/>
    </row>
    <row r="25" spans="2:22" ht="60" x14ac:dyDescent="0.25">
      <c r="B25" s="379" t="s">
        <v>935</v>
      </c>
      <c r="C25" s="381"/>
      <c r="D25" s="377"/>
      <c r="E25" s="37" t="s">
        <v>700</v>
      </c>
      <c r="F25" s="37" t="s">
        <v>111</v>
      </c>
      <c r="G25" s="37" t="s">
        <v>112</v>
      </c>
      <c r="H25" s="37" t="s">
        <v>712</v>
      </c>
      <c r="I25" s="176" t="s">
        <v>700</v>
      </c>
      <c r="J25" s="176" t="s">
        <v>112</v>
      </c>
      <c r="K25" s="176" t="s">
        <v>700</v>
      </c>
      <c r="L25" s="176" t="s">
        <v>112</v>
      </c>
      <c r="M25" s="176" t="s">
        <v>700</v>
      </c>
      <c r="N25" s="176" t="s">
        <v>112</v>
      </c>
      <c r="O25" s="176" t="s">
        <v>700</v>
      </c>
      <c r="P25" s="176" t="s">
        <v>112</v>
      </c>
      <c r="Q25" s="176" t="s">
        <v>700</v>
      </c>
      <c r="R25" s="176" t="s">
        <v>112</v>
      </c>
      <c r="S25" s="176" t="s">
        <v>700</v>
      </c>
      <c r="T25" s="176" t="s">
        <v>112</v>
      </c>
      <c r="U25" s="176" t="s">
        <v>700</v>
      </c>
      <c r="V25" s="176" t="s">
        <v>112</v>
      </c>
    </row>
    <row r="26" spans="2:22" x14ac:dyDescent="0.25">
      <c r="B26" s="89" t="s">
        <v>936</v>
      </c>
      <c r="C26" s="551" t="s">
        <v>2</v>
      </c>
      <c r="D26" s="336"/>
      <c r="E26" s="193">
        <v>43759</v>
      </c>
      <c r="F26" s="195">
        <v>0.102627666011548</v>
      </c>
      <c r="G26" s="194">
        <v>693354268.88999999</v>
      </c>
      <c r="H26" s="195">
        <v>0.10667605423168</v>
      </c>
      <c r="I26" s="189">
        <v>5647</v>
      </c>
      <c r="J26" s="188">
        <v>42418445.659999996</v>
      </c>
      <c r="K26" s="189">
        <v>37981</v>
      </c>
      <c r="L26" s="188">
        <v>647871298.91999996</v>
      </c>
      <c r="M26" s="189">
        <v>131</v>
      </c>
      <c r="N26" s="188">
        <v>3064524.31</v>
      </c>
      <c r="O26" s="214">
        <v>21896</v>
      </c>
      <c r="P26" s="194">
        <v>391851555.13</v>
      </c>
      <c r="Q26" s="214">
        <v>21863</v>
      </c>
      <c r="R26" s="194">
        <v>301502713.75999999</v>
      </c>
      <c r="S26" s="214">
        <v>42156</v>
      </c>
      <c r="T26" s="194">
        <v>658019433.53999996</v>
      </c>
      <c r="U26" s="214">
        <v>1603</v>
      </c>
      <c r="V26" s="194">
        <v>35334835.350000001</v>
      </c>
    </row>
    <row r="27" spans="2:22" x14ac:dyDescent="0.25">
      <c r="B27" s="185" t="s">
        <v>937</v>
      </c>
      <c r="C27" s="545" t="s">
        <v>2</v>
      </c>
      <c r="D27" s="336"/>
      <c r="E27" s="196">
        <v>25487</v>
      </c>
      <c r="F27" s="40">
        <v>5.9774476647920002E-2</v>
      </c>
      <c r="G27" s="41">
        <v>398064435.26999998</v>
      </c>
      <c r="H27" s="40">
        <v>6.1244222744235202E-2</v>
      </c>
      <c r="I27" s="186">
        <v>4042</v>
      </c>
      <c r="J27" s="187">
        <v>32346592.32</v>
      </c>
      <c r="K27" s="186">
        <v>21374</v>
      </c>
      <c r="L27" s="187">
        <v>364005268.20999998</v>
      </c>
      <c r="M27" s="186">
        <v>71</v>
      </c>
      <c r="N27" s="187">
        <v>1712574.74</v>
      </c>
      <c r="O27" s="212">
        <v>12900</v>
      </c>
      <c r="P27" s="213">
        <v>224445432.36000001</v>
      </c>
      <c r="Q27" s="212">
        <v>12587</v>
      </c>
      <c r="R27" s="213">
        <v>173619002.91</v>
      </c>
      <c r="S27" s="212">
        <v>24485</v>
      </c>
      <c r="T27" s="213">
        <v>374762225.19999999</v>
      </c>
      <c r="U27" s="212">
        <v>1002</v>
      </c>
      <c r="V27" s="213">
        <v>23302210.07</v>
      </c>
    </row>
    <row r="28" spans="2:22" x14ac:dyDescent="0.25">
      <c r="B28" s="89" t="s">
        <v>938</v>
      </c>
      <c r="C28" s="551" t="s">
        <v>2</v>
      </c>
      <c r="D28" s="336"/>
      <c r="E28" s="193">
        <v>37561</v>
      </c>
      <c r="F28" s="195">
        <v>8.8091541467121295E-2</v>
      </c>
      <c r="G28" s="194">
        <v>655294647.48000002</v>
      </c>
      <c r="H28" s="195">
        <v>0.10082038935769</v>
      </c>
      <c r="I28" s="189">
        <v>5657</v>
      </c>
      <c r="J28" s="188">
        <v>49337397.689999998</v>
      </c>
      <c r="K28" s="189">
        <v>31768</v>
      </c>
      <c r="L28" s="188">
        <v>602695287.69000006</v>
      </c>
      <c r="M28" s="189">
        <v>136</v>
      </c>
      <c r="N28" s="188">
        <v>3261962.1</v>
      </c>
      <c r="O28" s="214">
        <v>18449</v>
      </c>
      <c r="P28" s="194">
        <v>360752272.19</v>
      </c>
      <c r="Q28" s="214">
        <v>19112</v>
      </c>
      <c r="R28" s="194">
        <v>294542375.29000002</v>
      </c>
      <c r="S28" s="214">
        <v>35569</v>
      </c>
      <c r="T28" s="194">
        <v>608164638.52999997</v>
      </c>
      <c r="U28" s="214">
        <v>1992</v>
      </c>
      <c r="V28" s="194">
        <v>47130008.950000003</v>
      </c>
    </row>
    <row r="29" spans="2:22" x14ac:dyDescent="0.25">
      <c r="B29" s="185" t="s">
        <v>939</v>
      </c>
      <c r="C29" s="545" t="s">
        <v>2</v>
      </c>
      <c r="D29" s="336"/>
      <c r="E29" s="196">
        <v>19524</v>
      </c>
      <c r="F29" s="40">
        <v>4.5789495902773501E-2</v>
      </c>
      <c r="G29" s="41">
        <v>270068595.19999999</v>
      </c>
      <c r="H29" s="40">
        <v>4.1551416642967902E-2</v>
      </c>
      <c r="I29" s="186">
        <v>3394</v>
      </c>
      <c r="J29" s="187">
        <v>23308873.510000002</v>
      </c>
      <c r="K29" s="186">
        <v>16113</v>
      </c>
      <c r="L29" s="187">
        <v>246179083.31</v>
      </c>
      <c r="M29" s="186">
        <v>17</v>
      </c>
      <c r="N29" s="187">
        <v>580638.38</v>
      </c>
      <c r="O29" s="212">
        <v>9813</v>
      </c>
      <c r="P29" s="213">
        <v>158771034.31</v>
      </c>
      <c r="Q29" s="212">
        <v>9711</v>
      </c>
      <c r="R29" s="213">
        <v>111297560.89</v>
      </c>
      <c r="S29" s="212">
        <v>19085</v>
      </c>
      <c r="T29" s="213">
        <v>260470868.13999999</v>
      </c>
      <c r="U29" s="212">
        <v>439</v>
      </c>
      <c r="V29" s="213">
        <v>9597727.0600000005</v>
      </c>
    </row>
    <row r="30" spans="2:22" x14ac:dyDescent="0.25">
      <c r="B30" s="89" t="s">
        <v>940</v>
      </c>
      <c r="C30" s="551" t="s">
        <v>2</v>
      </c>
      <c r="D30" s="336"/>
      <c r="E30" s="193">
        <v>51657</v>
      </c>
      <c r="F30" s="195">
        <v>0.121150788252898</v>
      </c>
      <c r="G30" s="194">
        <v>781922454.84000003</v>
      </c>
      <c r="H30" s="195">
        <v>0.12030271672087101</v>
      </c>
      <c r="I30" s="189">
        <v>7782</v>
      </c>
      <c r="J30" s="188">
        <v>58625598.25</v>
      </c>
      <c r="K30" s="189">
        <v>43758</v>
      </c>
      <c r="L30" s="188">
        <v>720699166.38</v>
      </c>
      <c r="M30" s="189">
        <v>117</v>
      </c>
      <c r="N30" s="188">
        <v>2597690.21</v>
      </c>
      <c r="O30" s="214">
        <v>26366</v>
      </c>
      <c r="P30" s="194">
        <v>455970435.54000002</v>
      </c>
      <c r="Q30" s="214">
        <v>25291</v>
      </c>
      <c r="R30" s="194">
        <v>325952019.30000001</v>
      </c>
      <c r="S30" s="214">
        <v>50149</v>
      </c>
      <c r="T30" s="194">
        <v>743393568.80999994</v>
      </c>
      <c r="U30" s="214">
        <v>1508</v>
      </c>
      <c r="V30" s="194">
        <v>38528886.030000001</v>
      </c>
    </row>
    <row r="31" spans="2:22" x14ac:dyDescent="0.25">
      <c r="B31" s="185" t="s">
        <v>941</v>
      </c>
      <c r="C31" s="545" t="s">
        <v>2</v>
      </c>
      <c r="D31" s="336"/>
      <c r="E31" s="196">
        <v>3475</v>
      </c>
      <c r="F31" s="40">
        <v>8.1498923510621799E-3</v>
      </c>
      <c r="G31" s="41">
        <v>57613519.399999999</v>
      </c>
      <c r="H31" s="40">
        <v>8.8641307853076605E-3</v>
      </c>
      <c r="I31" s="186">
        <v>1269</v>
      </c>
      <c r="J31" s="187">
        <v>11891038.24</v>
      </c>
      <c r="K31" s="186">
        <v>2180</v>
      </c>
      <c r="L31" s="187">
        <v>45199533.990000002</v>
      </c>
      <c r="M31" s="186">
        <v>26</v>
      </c>
      <c r="N31" s="187">
        <v>522947.17</v>
      </c>
      <c r="O31" s="212">
        <v>1302</v>
      </c>
      <c r="P31" s="213">
        <v>28435145.34</v>
      </c>
      <c r="Q31" s="212">
        <v>2173</v>
      </c>
      <c r="R31" s="213">
        <v>29178374.059999999</v>
      </c>
      <c r="S31" s="212">
        <v>3194</v>
      </c>
      <c r="T31" s="213">
        <v>51341733.960000001</v>
      </c>
      <c r="U31" s="212">
        <v>281</v>
      </c>
      <c r="V31" s="213">
        <v>6271785.4400000004</v>
      </c>
    </row>
    <row r="32" spans="2:22" x14ac:dyDescent="0.25">
      <c r="B32" s="89" t="s">
        <v>942</v>
      </c>
      <c r="C32" s="551" t="s">
        <v>2</v>
      </c>
      <c r="D32" s="336"/>
      <c r="E32" s="193">
        <v>254</v>
      </c>
      <c r="F32" s="195">
        <v>5.9570436177547998E-4</v>
      </c>
      <c r="G32" s="194">
        <v>3641823.66</v>
      </c>
      <c r="H32" s="195">
        <v>5.6031295354728604E-4</v>
      </c>
      <c r="I32" s="189">
        <v>63</v>
      </c>
      <c r="J32" s="188">
        <v>646750.57999999996</v>
      </c>
      <c r="K32" s="189">
        <v>190</v>
      </c>
      <c r="L32" s="188">
        <v>2984409.7</v>
      </c>
      <c r="M32" s="189">
        <v>1</v>
      </c>
      <c r="N32" s="188">
        <v>10663.38</v>
      </c>
      <c r="O32" s="214">
        <v>151</v>
      </c>
      <c r="P32" s="194">
        <v>2324942.89</v>
      </c>
      <c r="Q32" s="214">
        <v>103</v>
      </c>
      <c r="R32" s="194">
        <v>1316880.77</v>
      </c>
      <c r="S32" s="214">
        <v>203</v>
      </c>
      <c r="T32" s="194">
        <v>2798118.85</v>
      </c>
      <c r="U32" s="214">
        <v>51</v>
      </c>
      <c r="V32" s="194">
        <v>843704.81</v>
      </c>
    </row>
    <row r="33" spans="2:22" x14ac:dyDescent="0.25">
      <c r="B33" s="185" t="s">
        <v>943</v>
      </c>
      <c r="C33" s="545" t="s">
        <v>2</v>
      </c>
      <c r="D33" s="336"/>
      <c r="E33" s="196">
        <v>54141</v>
      </c>
      <c r="F33" s="40">
        <v>0.12697649547593001</v>
      </c>
      <c r="G33" s="41">
        <v>786726295.36000001</v>
      </c>
      <c r="H33" s="40">
        <v>0.12104181183404</v>
      </c>
      <c r="I33" s="186">
        <v>11373</v>
      </c>
      <c r="J33" s="187">
        <v>93069830.200000003</v>
      </c>
      <c r="K33" s="186">
        <v>42696</v>
      </c>
      <c r="L33" s="187">
        <v>691794683.42999995</v>
      </c>
      <c r="M33" s="186">
        <v>72</v>
      </c>
      <c r="N33" s="187">
        <v>1861781.73</v>
      </c>
      <c r="O33" s="212">
        <v>24160</v>
      </c>
      <c r="P33" s="213">
        <v>409467543.17000002</v>
      </c>
      <c r="Q33" s="212">
        <v>29981</v>
      </c>
      <c r="R33" s="213">
        <v>377258752.19</v>
      </c>
      <c r="S33" s="212">
        <v>52367</v>
      </c>
      <c r="T33" s="213">
        <v>758310436.10000002</v>
      </c>
      <c r="U33" s="212">
        <v>1774</v>
      </c>
      <c r="V33" s="213">
        <v>28415859.260000002</v>
      </c>
    </row>
    <row r="34" spans="2:22" x14ac:dyDescent="0.25">
      <c r="B34" s="89" t="s">
        <v>944</v>
      </c>
      <c r="C34" s="551" t="s">
        <v>2</v>
      </c>
      <c r="D34" s="336"/>
      <c r="E34" s="193">
        <v>68269</v>
      </c>
      <c r="F34" s="195">
        <v>0.16011079163011899</v>
      </c>
      <c r="G34" s="194">
        <v>1042958800.73</v>
      </c>
      <c r="H34" s="195">
        <v>0.160464476213865</v>
      </c>
      <c r="I34" s="189">
        <v>9561</v>
      </c>
      <c r="J34" s="188">
        <v>69469437.769999996</v>
      </c>
      <c r="K34" s="189">
        <v>58408</v>
      </c>
      <c r="L34" s="188">
        <v>966398288.25</v>
      </c>
      <c r="M34" s="189">
        <v>300</v>
      </c>
      <c r="N34" s="188">
        <v>7091074.71</v>
      </c>
      <c r="O34" s="214">
        <v>34665</v>
      </c>
      <c r="P34" s="194">
        <v>599891795.63999999</v>
      </c>
      <c r="Q34" s="214">
        <v>33604</v>
      </c>
      <c r="R34" s="194">
        <v>443067005.08999997</v>
      </c>
      <c r="S34" s="214">
        <v>65684</v>
      </c>
      <c r="T34" s="194">
        <v>993033809.64999998</v>
      </c>
      <c r="U34" s="214">
        <v>2585</v>
      </c>
      <c r="V34" s="194">
        <v>49924991.079999998</v>
      </c>
    </row>
    <row r="35" spans="2:22" x14ac:dyDescent="0.25">
      <c r="B35" s="185" t="s">
        <v>945</v>
      </c>
      <c r="C35" s="545" t="s">
        <v>2</v>
      </c>
      <c r="D35" s="336"/>
      <c r="E35" s="196">
        <v>33433</v>
      </c>
      <c r="F35" s="40">
        <v>7.8410172941888304E-2</v>
      </c>
      <c r="G35" s="41">
        <v>491699609.38</v>
      </c>
      <c r="H35" s="40">
        <v>7.5650466939345004E-2</v>
      </c>
      <c r="I35" s="186">
        <v>4937</v>
      </c>
      <c r="J35" s="187">
        <v>35814518.119999997</v>
      </c>
      <c r="K35" s="186">
        <v>28307</v>
      </c>
      <c r="L35" s="187">
        <v>451474208.51999998</v>
      </c>
      <c r="M35" s="186">
        <v>189</v>
      </c>
      <c r="N35" s="187">
        <v>4410882.74</v>
      </c>
      <c r="O35" s="212">
        <v>17676</v>
      </c>
      <c r="P35" s="213">
        <v>292535255.37</v>
      </c>
      <c r="Q35" s="212">
        <v>15757</v>
      </c>
      <c r="R35" s="213">
        <v>199164354.00999999</v>
      </c>
      <c r="S35" s="212">
        <v>32041</v>
      </c>
      <c r="T35" s="213">
        <v>465654601.83999997</v>
      </c>
      <c r="U35" s="212">
        <v>1392</v>
      </c>
      <c r="V35" s="213">
        <v>26045007.539999999</v>
      </c>
    </row>
    <row r="36" spans="2:22" x14ac:dyDescent="0.25">
      <c r="B36" s="89" t="s">
        <v>946</v>
      </c>
      <c r="C36" s="551" t="s">
        <v>2</v>
      </c>
      <c r="D36" s="336"/>
      <c r="E36" s="193">
        <v>17945</v>
      </c>
      <c r="F36" s="195">
        <v>4.20862786301614E-2</v>
      </c>
      <c r="G36" s="194">
        <v>252217327.97</v>
      </c>
      <c r="H36" s="195">
        <v>3.8804909068737001E-2</v>
      </c>
      <c r="I36" s="189">
        <v>2919</v>
      </c>
      <c r="J36" s="188">
        <v>20278700.16</v>
      </c>
      <c r="K36" s="189">
        <v>14916</v>
      </c>
      <c r="L36" s="188">
        <v>229532378.53999999</v>
      </c>
      <c r="M36" s="189">
        <v>110</v>
      </c>
      <c r="N36" s="188">
        <v>2406249.27</v>
      </c>
      <c r="O36" s="214">
        <v>9184</v>
      </c>
      <c r="P36" s="194">
        <v>147144462.97</v>
      </c>
      <c r="Q36" s="214">
        <v>8761</v>
      </c>
      <c r="R36" s="194">
        <v>105072865</v>
      </c>
      <c r="S36" s="214">
        <v>17348</v>
      </c>
      <c r="T36" s="194">
        <v>241405998.24000001</v>
      </c>
      <c r="U36" s="214">
        <v>597</v>
      </c>
      <c r="V36" s="194">
        <v>10811329.73</v>
      </c>
    </row>
    <row r="37" spans="2:22" x14ac:dyDescent="0.25">
      <c r="B37" s="185" t="s">
        <v>947</v>
      </c>
      <c r="C37" s="545" t="s">
        <v>2</v>
      </c>
      <c r="D37" s="336"/>
      <c r="E37" s="196">
        <v>38883</v>
      </c>
      <c r="F37" s="40">
        <v>9.1192018499669306E-2</v>
      </c>
      <c r="G37" s="41">
        <v>591911483.71000004</v>
      </c>
      <c r="H37" s="40">
        <v>9.1068569661636498E-2</v>
      </c>
      <c r="I37" s="186">
        <v>6046</v>
      </c>
      <c r="J37" s="187">
        <v>47662623.130000003</v>
      </c>
      <c r="K37" s="186">
        <v>32703</v>
      </c>
      <c r="L37" s="187">
        <v>541283119.78999996</v>
      </c>
      <c r="M37" s="186">
        <v>134</v>
      </c>
      <c r="N37" s="187">
        <v>2965740.79</v>
      </c>
      <c r="O37" s="212">
        <v>19952</v>
      </c>
      <c r="P37" s="213">
        <v>338220838.42000002</v>
      </c>
      <c r="Q37" s="212">
        <v>18931</v>
      </c>
      <c r="R37" s="213">
        <v>253690645.28999999</v>
      </c>
      <c r="S37" s="212">
        <v>37448</v>
      </c>
      <c r="T37" s="213">
        <v>559228691.07000005</v>
      </c>
      <c r="U37" s="212">
        <v>1435</v>
      </c>
      <c r="V37" s="213">
        <v>32682792.640000001</v>
      </c>
    </row>
    <row r="38" spans="2:22" x14ac:dyDescent="0.25">
      <c r="B38" s="89" t="s">
        <v>948</v>
      </c>
      <c r="C38" s="551" t="s">
        <v>2</v>
      </c>
      <c r="D38" s="336"/>
      <c r="E38" s="193">
        <v>31998</v>
      </c>
      <c r="F38" s="195">
        <v>7.5044677827133199E-2</v>
      </c>
      <c r="G38" s="194">
        <v>474150987.27999997</v>
      </c>
      <c r="H38" s="195">
        <v>7.2950522846078197E-2</v>
      </c>
      <c r="I38" s="189">
        <v>5018</v>
      </c>
      <c r="J38" s="188">
        <v>37807732.100000001</v>
      </c>
      <c r="K38" s="189">
        <v>26891</v>
      </c>
      <c r="L38" s="188">
        <v>434167764.43000001</v>
      </c>
      <c r="M38" s="189">
        <v>89</v>
      </c>
      <c r="N38" s="188">
        <v>2175490.75</v>
      </c>
      <c r="O38" s="214">
        <v>16760</v>
      </c>
      <c r="P38" s="194">
        <v>279093294.35000002</v>
      </c>
      <c r="Q38" s="214">
        <v>15238</v>
      </c>
      <c r="R38" s="194">
        <v>195057692.93000001</v>
      </c>
      <c r="S38" s="214">
        <v>30706</v>
      </c>
      <c r="T38" s="194">
        <v>446215708.61000001</v>
      </c>
      <c r="U38" s="214">
        <v>1292</v>
      </c>
      <c r="V38" s="194">
        <v>27935278.670000002</v>
      </c>
    </row>
    <row r="39" spans="2:22" x14ac:dyDescent="0.25">
      <c r="B39" s="190" t="s">
        <v>116</v>
      </c>
      <c r="C39" s="556" t="s">
        <v>2</v>
      </c>
      <c r="D39" s="381"/>
      <c r="E39" s="197">
        <v>426386</v>
      </c>
      <c r="F39" s="198">
        <v>1</v>
      </c>
      <c r="G39" s="199">
        <v>6499624249.1700001</v>
      </c>
      <c r="H39" s="198">
        <v>1</v>
      </c>
      <c r="I39" s="191">
        <v>67708</v>
      </c>
      <c r="J39" s="192">
        <v>522677537.73000002</v>
      </c>
      <c r="K39" s="191">
        <v>357285</v>
      </c>
      <c r="L39" s="192">
        <v>5944284491.1599998</v>
      </c>
      <c r="M39" s="191">
        <v>1393</v>
      </c>
      <c r="N39" s="192">
        <v>32662220.280000001</v>
      </c>
      <c r="O39" s="215">
        <v>213274</v>
      </c>
      <c r="P39" s="216">
        <v>3688904007.6799998</v>
      </c>
      <c r="Q39" s="215">
        <v>213112</v>
      </c>
      <c r="R39" s="216">
        <v>2810720241.4899998</v>
      </c>
      <c r="S39" s="215">
        <v>410435</v>
      </c>
      <c r="T39" s="216">
        <v>6162799832.54</v>
      </c>
      <c r="U39" s="215">
        <v>15951</v>
      </c>
      <c r="V39" s="216">
        <v>336824416.63</v>
      </c>
    </row>
    <row r="40" spans="2:22" x14ac:dyDescent="0.25">
      <c r="B40" s="174" t="s">
        <v>2</v>
      </c>
      <c r="C40" s="523" t="s">
        <v>2</v>
      </c>
      <c r="D40" s="336"/>
      <c r="E40" s="175" t="s">
        <v>2</v>
      </c>
      <c r="F40" s="175" t="s">
        <v>2</v>
      </c>
      <c r="G40" s="175" t="s">
        <v>2</v>
      </c>
      <c r="H40" s="175" t="s">
        <v>2</v>
      </c>
      <c r="I40" s="175" t="s">
        <v>2</v>
      </c>
      <c r="J40" s="175" t="s">
        <v>2</v>
      </c>
      <c r="K40" s="175" t="s">
        <v>2</v>
      </c>
      <c r="L40" s="175" t="s">
        <v>2</v>
      </c>
      <c r="M40" s="175" t="s">
        <v>2</v>
      </c>
      <c r="N40" s="175" t="s">
        <v>2</v>
      </c>
      <c r="O40" s="175" t="s">
        <v>2</v>
      </c>
      <c r="P40" s="175" t="s">
        <v>2</v>
      </c>
      <c r="Q40" s="175" t="s">
        <v>2</v>
      </c>
      <c r="R40" s="175" t="s">
        <v>2</v>
      </c>
      <c r="S40" s="175" t="s">
        <v>2</v>
      </c>
      <c r="T40" s="175" t="s">
        <v>2</v>
      </c>
      <c r="U40" s="175" t="s">
        <v>2</v>
      </c>
      <c r="V40" s="175" t="s">
        <v>2</v>
      </c>
    </row>
    <row r="41" spans="2:22" x14ac:dyDescent="0.25">
      <c r="B41" s="217" t="s">
        <v>2</v>
      </c>
      <c r="C41" s="626" t="s">
        <v>2</v>
      </c>
      <c r="D41" s="336"/>
      <c r="E41" s="175" t="s">
        <v>2</v>
      </c>
      <c r="F41" s="175" t="s">
        <v>2</v>
      </c>
      <c r="G41" s="175" t="s">
        <v>2</v>
      </c>
      <c r="H41" s="175" t="s">
        <v>2</v>
      </c>
      <c r="I41" s="175" t="s">
        <v>2</v>
      </c>
      <c r="J41" s="175" t="s">
        <v>2</v>
      </c>
      <c r="K41" s="175" t="s">
        <v>2</v>
      </c>
      <c r="L41" s="175" t="s">
        <v>2</v>
      </c>
      <c r="M41" s="175" t="s">
        <v>2</v>
      </c>
      <c r="N41" s="175" t="s">
        <v>2</v>
      </c>
      <c r="O41" s="175" t="s">
        <v>2</v>
      </c>
      <c r="P41" s="175" t="s">
        <v>2</v>
      </c>
      <c r="Q41" s="175" t="s">
        <v>2</v>
      </c>
      <c r="R41" s="175" t="s">
        <v>2</v>
      </c>
      <c r="S41" s="175" t="s">
        <v>2</v>
      </c>
      <c r="T41" s="175" t="s">
        <v>2</v>
      </c>
      <c r="U41" s="175" t="s">
        <v>2</v>
      </c>
      <c r="V41" s="175" t="s">
        <v>2</v>
      </c>
    </row>
    <row r="42" spans="2:22" x14ac:dyDescent="0.25">
      <c r="B42" s="174" t="s">
        <v>2</v>
      </c>
      <c r="C42" s="523" t="s">
        <v>2</v>
      </c>
      <c r="D42" s="336"/>
      <c r="E42" s="175" t="s">
        <v>2</v>
      </c>
      <c r="F42" s="175" t="s">
        <v>2</v>
      </c>
      <c r="G42" s="175" t="s">
        <v>2</v>
      </c>
      <c r="H42" s="175" t="s">
        <v>2</v>
      </c>
      <c r="I42" s="175" t="s">
        <v>2</v>
      </c>
      <c r="J42" s="175" t="s">
        <v>2</v>
      </c>
      <c r="K42" s="175" t="s">
        <v>2</v>
      </c>
      <c r="L42" s="175" t="s">
        <v>2</v>
      </c>
      <c r="M42" s="175" t="s">
        <v>2</v>
      </c>
      <c r="N42" s="175" t="s">
        <v>2</v>
      </c>
      <c r="O42" s="175" t="s">
        <v>2</v>
      </c>
      <c r="P42" s="175" t="s">
        <v>2</v>
      </c>
      <c r="Q42" s="175" t="s">
        <v>2</v>
      </c>
      <c r="R42" s="175" t="s">
        <v>2</v>
      </c>
      <c r="S42" s="175" t="s">
        <v>2</v>
      </c>
      <c r="T42" s="175" t="s">
        <v>2</v>
      </c>
      <c r="U42" s="175" t="s">
        <v>2</v>
      </c>
      <c r="V42" s="175" t="s">
        <v>2</v>
      </c>
    </row>
    <row r="43" spans="2:22" x14ac:dyDescent="0.25">
      <c r="B43" s="211" t="s">
        <v>2</v>
      </c>
      <c r="C43" s="629" t="s">
        <v>2</v>
      </c>
      <c r="D43" s="336"/>
      <c r="E43" s="635" t="s">
        <v>871</v>
      </c>
      <c r="F43" s="536"/>
      <c r="G43" s="536"/>
      <c r="H43" s="537"/>
      <c r="I43" s="520" t="s">
        <v>690</v>
      </c>
      <c r="J43" s="381"/>
      <c r="K43" s="381"/>
      <c r="L43" s="381"/>
      <c r="M43" s="381"/>
      <c r="N43" s="377"/>
      <c r="O43" s="520" t="s">
        <v>109</v>
      </c>
      <c r="P43" s="381"/>
      <c r="Q43" s="381"/>
      <c r="R43" s="377"/>
      <c r="S43" s="520" t="s">
        <v>691</v>
      </c>
      <c r="T43" s="381"/>
      <c r="U43" s="381"/>
      <c r="V43" s="377"/>
    </row>
    <row r="44" spans="2:22" ht="18" customHeight="1" x14ac:dyDescent="0.25">
      <c r="C44" s="629" t="s">
        <v>2</v>
      </c>
      <c r="D44" s="336"/>
      <c r="E44" s="630" t="s">
        <v>2</v>
      </c>
      <c r="F44" s="336"/>
      <c r="G44" s="336"/>
      <c r="H44" s="348"/>
      <c r="I44" s="520" t="s">
        <v>692</v>
      </c>
      <c r="J44" s="377"/>
      <c r="K44" s="520" t="s">
        <v>693</v>
      </c>
      <c r="L44" s="377"/>
      <c r="M44" s="520" t="s">
        <v>694</v>
      </c>
      <c r="N44" s="377"/>
      <c r="O44" s="520" t="s">
        <v>695</v>
      </c>
      <c r="P44" s="377"/>
      <c r="Q44" s="520" t="s">
        <v>696</v>
      </c>
      <c r="R44" s="377"/>
      <c r="S44" s="520" t="s">
        <v>697</v>
      </c>
      <c r="T44" s="377"/>
      <c r="U44" s="520" t="s">
        <v>698</v>
      </c>
      <c r="V44" s="377"/>
    </row>
    <row r="45" spans="2:22" ht="60" x14ac:dyDescent="0.25">
      <c r="B45" s="379" t="s">
        <v>949</v>
      </c>
      <c r="C45" s="381"/>
      <c r="D45" s="377"/>
      <c r="E45" s="37" t="s">
        <v>700</v>
      </c>
      <c r="F45" s="37" t="s">
        <v>111</v>
      </c>
      <c r="G45" s="37" t="s">
        <v>112</v>
      </c>
      <c r="H45" s="37" t="s">
        <v>712</v>
      </c>
      <c r="I45" s="176" t="s">
        <v>700</v>
      </c>
      <c r="J45" s="176" t="s">
        <v>112</v>
      </c>
      <c r="K45" s="176" t="s">
        <v>700</v>
      </c>
      <c r="L45" s="176" t="s">
        <v>112</v>
      </c>
      <c r="M45" s="176" t="s">
        <v>700</v>
      </c>
      <c r="N45" s="176" t="s">
        <v>112</v>
      </c>
      <c r="O45" s="176" t="s">
        <v>700</v>
      </c>
      <c r="P45" s="176" t="s">
        <v>112</v>
      </c>
      <c r="Q45" s="176" t="s">
        <v>700</v>
      </c>
      <c r="R45" s="176" t="s">
        <v>112</v>
      </c>
      <c r="S45" s="176" t="s">
        <v>700</v>
      </c>
      <c r="T45" s="176" t="s">
        <v>112</v>
      </c>
      <c r="U45" s="176" t="s">
        <v>700</v>
      </c>
      <c r="V45" s="176" t="s">
        <v>112</v>
      </c>
    </row>
    <row r="46" spans="2:22" x14ac:dyDescent="0.25">
      <c r="B46" s="185" t="s">
        <v>950</v>
      </c>
      <c r="C46" s="545" t="s">
        <v>2</v>
      </c>
      <c r="D46" s="336"/>
      <c r="E46" s="196">
        <v>16246</v>
      </c>
      <c r="F46" s="40">
        <v>5.1952620335904399E-2</v>
      </c>
      <c r="G46" s="41">
        <v>188818489.84</v>
      </c>
      <c r="H46" s="40">
        <v>3.29576342582589E-2</v>
      </c>
      <c r="I46" s="186">
        <v>0</v>
      </c>
      <c r="J46" s="187">
        <v>0</v>
      </c>
      <c r="K46" s="186">
        <v>16204</v>
      </c>
      <c r="L46" s="187">
        <v>188188035.59</v>
      </c>
      <c r="M46" s="186">
        <v>42</v>
      </c>
      <c r="N46" s="187">
        <v>630454.25</v>
      </c>
      <c r="O46" s="212">
        <v>8751</v>
      </c>
      <c r="P46" s="213">
        <v>108711583.23</v>
      </c>
      <c r="Q46" s="212">
        <v>7495</v>
      </c>
      <c r="R46" s="213">
        <v>80106906.609999999</v>
      </c>
      <c r="S46" s="212">
        <v>15828</v>
      </c>
      <c r="T46" s="213">
        <v>178956446.53999999</v>
      </c>
      <c r="U46" s="212">
        <v>418</v>
      </c>
      <c r="V46" s="213">
        <v>9862043.3000000007</v>
      </c>
    </row>
    <row r="47" spans="2:22" x14ac:dyDescent="0.25">
      <c r="B47" s="89" t="s">
        <v>951</v>
      </c>
      <c r="C47" s="551" t="s">
        <v>2</v>
      </c>
      <c r="D47" s="336"/>
      <c r="E47" s="193">
        <v>20076</v>
      </c>
      <c r="F47" s="195">
        <v>6.4200468168387106E-2</v>
      </c>
      <c r="G47" s="194">
        <v>263472875.50999999</v>
      </c>
      <c r="H47" s="195">
        <v>4.5988306946997001E-2</v>
      </c>
      <c r="I47" s="189">
        <v>0</v>
      </c>
      <c r="J47" s="188">
        <v>0</v>
      </c>
      <c r="K47" s="189">
        <v>20036</v>
      </c>
      <c r="L47" s="188">
        <v>262758660.59999999</v>
      </c>
      <c r="M47" s="189">
        <v>40</v>
      </c>
      <c r="N47" s="188">
        <v>714214.91</v>
      </c>
      <c r="O47" s="214">
        <v>10509</v>
      </c>
      <c r="P47" s="194">
        <v>151990434.72</v>
      </c>
      <c r="Q47" s="214">
        <v>9567</v>
      </c>
      <c r="R47" s="194">
        <v>111482440.79000001</v>
      </c>
      <c r="S47" s="214">
        <v>19585</v>
      </c>
      <c r="T47" s="194">
        <v>249993302.30000001</v>
      </c>
      <c r="U47" s="214">
        <v>491</v>
      </c>
      <c r="V47" s="194">
        <v>13479573.210000001</v>
      </c>
    </row>
    <row r="48" spans="2:22" x14ac:dyDescent="0.25">
      <c r="B48" s="185" t="s">
        <v>952</v>
      </c>
      <c r="C48" s="545" t="s">
        <v>2</v>
      </c>
      <c r="D48" s="336"/>
      <c r="E48" s="196">
        <v>22198</v>
      </c>
      <c r="F48" s="40">
        <v>7.0986351484451995E-2</v>
      </c>
      <c r="G48" s="41">
        <v>325579186.92000002</v>
      </c>
      <c r="H48" s="40">
        <v>5.6828755349665597E-2</v>
      </c>
      <c r="I48" s="186">
        <v>0</v>
      </c>
      <c r="J48" s="187">
        <v>0</v>
      </c>
      <c r="K48" s="186">
        <v>22147</v>
      </c>
      <c r="L48" s="187">
        <v>324653597.77999997</v>
      </c>
      <c r="M48" s="186">
        <v>51</v>
      </c>
      <c r="N48" s="187">
        <v>925589.14</v>
      </c>
      <c r="O48" s="212">
        <v>13061</v>
      </c>
      <c r="P48" s="213">
        <v>205511266.56999999</v>
      </c>
      <c r="Q48" s="212">
        <v>9137</v>
      </c>
      <c r="R48" s="213">
        <v>120067920.34999999</v>
      </c>
      <c r="S48" s="212">
        <v>21601</v>
      </c>
      <c r="T48" s="213">
        <v>307609651.54000002</v>
      </c>
      <c r="U48" s="212">
        <v>597</v>
      </c>
      <c r="V48" s="213">
        <v>17969535.379999999</v>
      </c>
    </row>
    <row r="49" spans="2:22" x14ac:dyDescent="0.25">
      <c r="B49" s="89" t="s">
        <v>953</v>
      </c>
      <c r="C49" s="551" t="s">
        <v>2</v>
      </c>
      <c r="D49" s="336"/>
      <c r="E49" s="193">
        <v>37401</v>
      </c>
      <c r="F49" s="195">
        <v>0.119603591849265</v>
      </c>
      <c r="G49" s="194">
        <v>569838360.74000001</v>
      </c>
      <c r="H49" s="195">
        <v>9.9463375093767903E-2</v>
      </c>
      <c r="I49" s="189">
        <v>0</v>
      </c>
      <c r="J49" s="188">
        <v>0</v>
      </c>
      <c r="K49" s="189">
        <v>37320</v>
      </c>
      <c r="L49" s="188">
        <v>568423839.49000001</v>
      </c>
      <c r="M49" s="189">
        <v>81</v>
      </c>
      <c r="N49" s="188">
        <v>1414521.25</v>
      </c>
      <c r="O49" s="214">
        <v>24033</v>
      </c>
      <c r="P49" s="194">
        <v>391090027.73000002</v>
      </c>
      <c r="Q49" s="214">
        <v>13368</v>
      </c>
      <c r="R49" s="194">
        <v>178748333.00999999</v>
      </c>
      <c r="S49" s="214">
        <v>36607</v>
      </c>
      <c r="T49" s="194">
        <v>543295129.42999995</v>
      </c>
      <c r="U49" s="214">
        <v>794</v>
      </c>
      <c r="V49" s="194">
        <v>26543231.309999999</v>
      </c>
    </row>
    <row r="50" spans="2:22" x14ac:dyDescent="0.25">
      <c r="B50" s="185" t="s">
        <v>954</v>
      </c>
      <c r="C50" s="545" t="s">
        <v>2</v>
      </c>
      <c r="D50" s="336"/>
      <c r="E50" s="196">
        <v>37000</v>
      </c>
      <c r="F50" s="40">
        <v>0.118321245379076</v>
      </c>
      <c r="G50" s="41">
        <v>632812038.17999995</v>
      </c>
      <c r="H50" s="40">
        <v>0.110455219328534</v>
      </c>
      <c r="I50" s="186">
        <v>0</v>
      </c>
      <c r="J50" s="187">
        <v>0</v>
      </c>
      <c r="K50" s="186">
        <v>36840</v>
      </c>
      <c r="L50" s="187">
        <v>629425325.75</v>
      </c>
      <c r="M50" s="186">
        <v>160</v>
      </c>
      <c r="N50" s="187">
        <v>3386712.43</v>
      </c>
      <c r="O50" s="212">
        <v>22440</v>
      </c>
      <c r="P50" s="213">
        <v>409348083.41000003</v>
      </c>
      <c r="Q50" s="212">
        <v>14560</v>
      </c>
      <c r="R50" s="213">
        <v>223463954.77000001</v>
      </c>
      <c r="S50" s="212">
        <v>36129</v>
      </c>
      <c r="T50" s="213">
        <v>604065426.99000001</v>
      </c>
      <c r="U50" s="212">
        <v>871</v>
      </c>
      <c r="V50" s="213">
        <v>28746611.190000001</v>
      </c>
    </row>
    <row r="51" spans="2:22" x14ac:dyDescent="0.25">
      <c r="B51" s="89" t="s">
        <v>955</v>
      </c>
      <c r="C51" s="551" t="s">
        <v>2</v>
      </c>
      <c r="D51" s="336"/>
      <c r="E51" s="193">
        <v>48543</v>
      </c>
      <c r="F51" s="195">
        <v>0.155234276065851</v>
      </c>
      <c r="G51" s="194">
        <v>875111312.62</v>
      </c>
      <c r="H51" s="195">
        <v>0.15274774520776299</v>
      </c>
      <c r="I51" s="189">
        <v>0</v>
      </c>
      <c r="J51" s="188">
        <v>0</v>
      </c>
      <c r="K51" s="189">
        <v>48341</v>
      </c>
      <c r="L51" s="188">
        <v>870698131.75</v>
      </c>
      <c r="M51" s="189">
        <v>202</v>
      </c>
      <c r="N51" s="188">
        <v>4413180.87</v>
      </c>
      <c r="O51" s="214">
        <v>29290</v>
      </c>
      <c r="P51" s="194">
        <v>551766068.45000005</v>
      </c>
      <c r="Q51" s="214">
        <v>19253</v>
      </c>
      <c r="R51" s="194">
        <v>323345244.17000002</v>
      </c>
      <c r="S51" s="214">
        <v>47414</v>
      </c>
      <c r="T51" s="194">
        <v>837063984.70000005</v>
      </c>
      <c r="U51" s="214">
        <v>1129</v>
      </c>
      <c r="V51" s="194">
        <v>38047327.920000002</v>
      </c>
    </row>
    <row r="52" spans="2:22" x14ac:dyDescent="0.25">
      <c r="B52" s="185" t="s">
        <v>956</v>
      </c>
      <c r="C52" s="545" t="s">
        <v>2</v>
      </c>
      <c r="D52" s="336"/>
      <c r="E52" s="196">
        <v>42995</v>
      </c>
      <c r="F52" s="40">
        <v>0.13749248500198299</v>
      </c>
      <c r="G52" s="41">
        <v>886081481.33000004</v>
      </c>
      <c r="H52" s="40">
        <v>0.154662551371089</v>
      </c>
      <c r="I52" s="186">
        <v>0</v>
      </c>
      <c r="J52" s="187">
        <v>0</v>
      </c>
      <c r="K52" s="186">
        <v>42748</v>
      </c>
      <c r="L52" s="187">
        <v>879863137.20000005</v>
      </c>
      <c r="M52" s="186">
        <v>247</v>
      </c>
      <c r="N52" s="187">
        <v>6218344.1299999999</v>
      </c>
      <c r="O52" s="212">
        <v>25312</v>
      </c>
      <c r="P52" s="213">
        <v>546084599.22000003</v>
      </c>
      <c r="Q52" s="212">
        <v>17683</v>
      </c>
      <c r="R52" s="213">
        <v>339996882.11000001</v>
      </c>
      <c r="S52" s="212">
        <v>41984</v>
      </c>
      <c r="T52" s="213">
        <v>846489819.48000002</v>
      </c>
      <c r="U52" s="212">
        <v>1011</v>
      </c>
      <c r="V52" s="213">
        <v>39591661.850000001</v>
      </c>
    </row>
    <row r="53" spans="2:22" x14ac:dyDescent="0.25">
      <c r="B53" s="89" t="s">
        <v>957</v>
      </c>
      <c r="C53" s="551" t="s">
        <v>2</v>
      </c>
      <c r="D53" s="336"/>
      <c r="E53" s="193">
        <v>49342</v>
      </c>
      <c r="F53" s="195">
        <v>0.15778937539173901</v>
      </c>
      <c r="G53" s="194">
        <v>1065329352.27</v>
      </c>
      <c r="H53" s="195">
        <v>0.18594966619240799</v>
      </c>
      <c r="I53" s="189">
        <v>0</v>
      </c>
      <c r="J53" s="188">
        <v>0</v>
      </c>
      <c r="K53" s="189">
        <v>49096</v>
      </c>
      <c r="L53" s="188">
        <v>1058422994.37</v>
      </c>
      <c r="M53" s="189">
        <v>246</v>
      </c>
      <c r="N53" s="188">
        <v>6906357.9000000004</v>
      </c>
      <c r="O53" s="214">
        <v>28100</v>
      </c>
      <c r="P53" s="194">
        <v>628279674.22000003</v>
      </c>
      <c r="Q53" s="214">
        <v>21242</v>
      </c>
      <c r="R53" s="194">
        <v>437049678.05000001</v>
      </c>
      <c r="S53" s="214">
        <v>48368</v>
      </c>
      <c r="T53" s="194">
        <v>1023778564.79</v>
      </c>
      <c r="U53" s="214">
        <v>974</v>
      </c>
      <c r="V53" s="194">
        <v>41550787.479999997</v>
      </c>
    </row>
    <row r="54" spans="2:22" x14ac:dyDescent="0.25">
      <c r="B54" s="185" t="s">
        <v>958</v>
      </c>
      <c r="C54" s="545" t="s">
        <v>2</v>
      </c>
      <c r="D54" s="336"/>
      <c r="E54" s="196">
        <v>27678</v>
      </c>
      <c r="F54" s="40">
        <v>8.85106872865421E-2</v>
      </c>
      <c r="G54" s="41">
        <v>643260761.44000006</v>
      </c>
      <c r="H54" s="40">
        <v>0.11227900893706599</v>
      </c>
      <c r="I54" s="186">
        <v>0</v>
      </c>
      <c r="J54" s="187">
        <v>0</v>
      </c>
      <c r="K54" s="186">
        <v>27497</v>
      </c>
      <c r="L54" s="187">
        <v>637974893.49000001</v>
      </c>
      <c r="M54" s="186">
        <v>181</v>
      </c>
      <c r="N54" s="187">
        <v>5285867.95</v>
      </c>
      <c r="O54" s="212">
        <v>14209</v>
      </c>
      <c r="P54" s="213">
        <v>362571506.70999998</v>
      </c>
      <c r="Q54" s="212">
        <v>13469</v>
      </c>
      <c r="R54" s="213">
        <v>280689254.73000002</v>
      </c>
      <c r="S54" s="212">
        <v>27146</v>
      </c>
      <c r="T54" s="213">
        <v>619133289.08000004</v>
      </c>
      <c r="U54" s="212">
        <v>532</v>
      </c>
      <c r="V54" s="213">
        <v>24127472.359999999</v>
      </c>
    </row>
    <row r="55" spans="2:22" x14ac:dyDescent="0.25">
      <c r="B55" s="89" t="s">
        <v>959</v>
      </c>
      <c r="C55" s="551" t="s">
        <v>2</v>
      </c>
      <c r="D55" s="336"/>
      <c r="E55" s="193">
        <v>11182</v>
      </c>
      <c r="F55" s="195">
        <v>3.5758599076454699E-2</v>
      </c>
      <c r="G55" s="194">
        <v>276614069.13</v>
      </c>
      <c r="H55" s="195">
        <v>4.8282058228515702E-2</v>
      </c>
      <c r="I55" s="189">
        <v>0</v>
      </c>
      <c r="J55" s="188">
        <v>0</v>
      </c>
      <c r="K55" s="189">
        <v>11145</v>
      </c>
      <c r="L55" s="188">
        <v>275556816.35000002</v>
      </c>
      <c r="M55" s="189">
        <v>37</v>
      </c>
      <c r="N55" s="188">
        <v>1057252.78</v>
      </c>
      <c r="O55" s="214">
        <v>5074</v>
      </c>
      <c r="P55" s="194">
        <v>134811039.53</v>
      </c>
      <c r="Q55" s="214">
        <v>6108</v>
      </c>
      <c r="R55" s="194">
        <v>141803029.59999999</v>
      </c>
      <c r="S55" s="214">
        <v>11146</v>
      </c>
      <c r="T55" s="194">
        <v>275430392.60000002</v>
      </c>
      <c r="U55" s="214">
        <v>36</v>
      </c>
      <c r="V55" s="194">
        <v>1183676.53</v>
      </c>
    </row>
    <row r="56" spans="2:22" x14ac:dyDescent="0.25">
      <c r="B56" s="185" t="s">
        <v>960</v>
      </c>
      <c r="C56" s="545" t="s">
        <v>2</v>
      </c>
      <c r="D56" s="336"/>
      <c r="E56" s="196">
        <v>40</v>
      </c>
      <c r="F56" s="40">
        <v>1.27914859869271E-4</v>
      </c>
      <c r="G56" s="41">
        <v>1849006.2</v>
      </c>
      <c r="H56" s="40">
        <v>3.2273783215029E-4</v>
      </c>
      <c r="I56" s="186">
        <v>0</v>
      </c>
      <c r="J56" s="187">
        <v>0</v>
      </c>
      <c r="K56" s="186">
        <v>40</v>
      </c>
      <c r="L56" s="187">
        <v>1849006.2</v>
      </c>
      <c r="M56" s="186">
        <v>0</v>
      </c>
      <c r="N56" s="187">
        <v>0</v>
      </c>
      <c r="O56" s="212">
        <v>40</v>
      </c>
      <c r="P56" s="213">
        <v>1849006.2</v>
      </c>
      <c r="Q56" s="212">
        <v>0</v>
      </c>
      <c r="R56" s="213">
        <v>0</v>
      </c>
      <c r="S56" s="212">
        <v>37</v>
      </c>
      <c r="T56" s="213">
        <v>1733380.08</v>
      </c>
      <c r="U56" s="212">
        <v>3</v>
      </c>
      <c r="V56" s="213">
        <v>115626.12</v>
      </c>
    </row>
    <row r="57" spans="2:22" x14ac:dyDescent="0.25">
      <c r="B57" s="89" t="s">
        <v>961</v>
      </c>
      <c r="C57" s="551" t="s">
        <v>2</v>
      </c>
      <c r="D57" s="336"/>
      <c r="E57" s="193">
        <v>7</v>
      </c>
      <c r="F57" s="195">
        <v>2.2385100477122401E-5</v>
      </c>
      <c r="G57" s="194">
        <v>360598.47</v>
      </c>
      <c r="H57" s="195">
        <v>6.2941253785147593E-5</v>
      </c>
      <c r="I57" s="189">
        <v>0</v>
      </c>
      <c r="J57" s="188">
        <v>0</v>
      </c>
      <c r="K57" s="189">
        <v>7</v>
      </c>
      <c r="L57" s="188">
        <v>360598.47</v>
      </c>
      <c r="M57" s="189">
        <v>0</v>
      </c>
      <c r="N57" s="188">
        <v>0</v>
      </c>
      <c r="O57" s="214">
        <v>7</v>
      </c>
      <c r="P57" s="194">
        <v>360598.47</v>
      </c>
      <c r="Q57" s="214">
        <v>0</v>
      </c>
      <c r="R57" s="194">
        <v>0</v>
      </c>
      <c r="S57" s="214">
        <v>7</v>
      </c>
      <c r="T57" s="194">
        <v>360598.47</v>
      </c>
      <c r="U57" s="214">
        <v>0</v>
      </c>
      <c r="V57" s="194">
        <v>0</v>
      </c>
    </row>
    <row r="58" spans="2:22" x14ac:dyDescent="0.25">
      <c r="B58" s="185" t="s">
        <v>962</v>
      </c>
      <c r="C58" s="545" t="s">
        <v>2</v>
      </c>
      <c r="D58" s="336"/>
      <c r="E58" s="196">
        <v>0</v>
      </c>
      <c r="F58" s="40">
        <v>0</v>
      </c>
      <c r="G58" s="41">
        <v>0</v>
      </c>
      <c r="H58" s="40">
        <v>0</v>
      </c>
      <c r="I58" s="186">
        <v>0</v>
      </c>
      <c r="J58" s="187">
        <v>0</v>
      </c>
      <c r="K58" s="186">
        <v>0</v>
      </c>
      <c r="L58" s="187">
        <v>0</v>
      </c>
      <c r="M58" s="186">
        <v>0</v>
      </c>
      <c r="N58" s="187">
        <v>0</v>
      </c>
      <c r="O58" s="212">
        <v>0</v>
      </c>
      <c r="P58" s="213">
        <v>0</v>
      </c>
      <c r="Q58" s="212">
        <v>0</v>
      </c>
      <c r="R58" s="213">
        <v>0</v>
      </c>
      <c r="S58" s="212">
        <v>0</v>
      </c>
      <c r="T58" s="213">
        <v>0</v>
      </c>
      <c r="U58" s="212">
        <v>0</v>
      </c>
      <c r="V58" s="213">
        <v>0</v>
      </c>
    </row>
    <row r="59" spans="2:22" x14ac:dyDescent="0.25">
      <c r="B59" s="190" t="s">
        <v>116</v>
      </c>
      <c r="C59" s="556" t="s">
        <v>2</v>
      </c>
      <c r="D59" s="381"/>
      <c r="E59" s="197">
        <v>312708</v>
      </c>
      <c r="F59" s="198">
        <v>1</v>
      </c>
      <c r="G59" s="199">
        <v>5729127532.6499996</v>
      </c>
      <c r="H59" s="198">
        <v>1</v>
      </c>
      <c r="I59" s="191">
        <v>0</v>
      </c>
      <c r="J59" s="192">
        <v>0</v>
      </c>
      <c r="K59" s="191">
        <v>311421</v>
      </c>
      <c r="L59" s="192">
        <v>5698175037.04</v>
      </c>
      <c r="M59" s="191">
        <v>1287</v>
      </c>
      <c r="N59" s="192">
        <v>30952495.609999999</v>
      </c>
      <c r="O59" s="215">
        <v>180826</v>
      </c>
      <c r="P59" s="216">
        <v>3492373888.46</v>
      </c>
      <c r="Q59" s="215">
        <v>131882</v>
      </c>
      <c r="R59" s="216">
        <v>2236753644.1900001</v>
      </c>
      <c r="S59" s="215">
        <v>305852</v>
      </c>
      <c r="T59" s="216">
        <v>5487909986</v>
      </c>
      <c r="U59" s="215">
        <v>6856</v>
      </c>
      <c r="V59" s="216">
        <v>241217546.65000001</v>
      </c>
    </row>
    <row r="60" spans="2:22" x14ac:dyDescent="0.25">
      <c r="B60" s="174" t="s">
        <v>2</v>
      </c>
      <c r="C60" s="523" t="s">
        <v>2</v>
      </c>
      <c r="D60" s="336"/>
      <c r="E60" s="175" t="s">
        <v>2</v>
      </c>
      <c r="F60" s="175" t="s">
        <v>2</v>
      </c>
      <c r="G60" s="175" t="s">
        <v>2</v>
      </c>
      <c r="H60" s="175" t="s">
        <v>2</v>
      </c>
      <c r="I60" s="175" t="s">
        <v>2</v>
      </c>
      <c r="J60" s="175" t="s">
        <v>2</v>
      </c>
      <c r="K60" s="175" t="s">
        <v>2</v>
      </c>
      <c r="L60" s="175" t="s">
        <v>2</v>
      </c>
      <c r="M60" s="175" t="s">
        <v>2</v>
      </c>
      <c r="N60" s="175" t="s">
        <v>2</v>
      </c>
      <c r="O60" s="175" t="s">
        <v>2</v>
      </c>
      <c r="P60" s="175" t="s">
        <v>2</v>
      </c>
      <c r="Q60" s="175" t="s">
        <v>2</v>
      </c>
      <c r="R60" s="175" t="s">
        <v>2</v>
      </c>
      <c r="S60" s="175" t="s">
        <v>2</v>
      </c>
      <c r="T60" s="175" t="s">
        <v>2</v>
      </c>
      <c r="U60" s="175" t="s">
        <v>2</v>
      </c>
      <c r="V60" s="175" t="s">
        <v>2</v>
      </c>
    </row>
    <row r="61" spans="2:22" x14ac:dyDescent="0.25">
      <c r="B61" s="217" t="s">
        <v>2</v>
      </c>
      <c r="C61" s="626" t="s">
        <v>2</v>
      </c>
      <c r="D61" s="336"/>
      <c r="E61" s="175" t="s">
        <v>2</v>
      </c>
      <c r="F61" s="175" t="s">
        <v>2</v>
      </c>
      <c r="G61" s="175" t="s">
        <v>2</v>
      </c>
      <c r="H61" s="175" t="s">
        <v>2</v>
      </c>
      <c r="I61" s="175" t="s">
        <v>2</v>
      </c>
      <c r="J61" s="175" t="s">
        <v>2</v>
      </c>
      <c r="K61" s="175" t="s">
        <v>2</v>
      </c>
      <c r="L61" s="175" t="s">
        <v>2</v>
      </c>
      <c r="M61" s="175" t="s">
        <v>2</v>
      </c>
      <c r="N61" s="175" t="s">
        <v>2</v>
      </c>
      <c r="O61" s="175" t="s">
        <v>2</v>
      </c>
      <c r="P61" s="175" t="s">
        <v>2</v>
      </c>
      <c r="Q61" s="175" t="s">
        <v>2</v>
      </c>
      <c r="R61" s="175" t="s">
        <v>2</v>
      </c>
      <c r="S61" s="175" t="s">
        <v>2</v>
      </c>
      <c r="T61" s="175" t="s">
        <v>2</v>
      </c>
      <c r="U61" s="175" t="s">
        <v>2</v>
      </c>
      <c r="V61" s="175" t="s">
        <v>2</v>
      </c>
    </row>
  </sheetData>
  <sheetProtection sheet="1" objects="1" scenarios="1"/>
  <mergeCells count="97">
    <mergeCell ref="A1:C3"/>
    <mergeCell ref="D1:X1"/>
    <mergeCell ref="D2:X2"/>
    <mergeCell ref="D3:X3"/>
    <mergeCell ref="B4:W4"/>
    <mergeCell ref="C6:D6"/>
    <mergeCell ref="C7:D7"/>
    <mergeCell ref="E7:H7"/>
    <mergeCell ref="I7:N7"/>
    <mergeCell ref="O7:R7"/>
    <mergeCell ref="S7:V7"/>
    <mergeCell ref="C8:D8"/>
    <mergeCell ref="E8:H8"/>
    <mergeCell ref="I8:J8"/>
    <mergeCell ref="K8:L8"/>
    <mergeCell ref="M8:N8"/>
    <mergeCell ref="O8:P8"/>
    <mergeCell ref="Q8:R8"/>
    <mergeCell ref="S8:T8"/>
    <mergeCell ref="U8:V8"/>
    <mergeCell ref="B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E23:H23"/>
    <mergeCell ref="I23:N23"/>
    <mergeCell ref="O23:R23"/>
    <mergeCell ref="S23:V23"/>
    <mergeCell ref="C24:D24"/>
    <mergeCell ref="E24:H24"/>
    <mergeCell ref="I24:J24"/>
    <mergeCell ref="K24:L24"/>
    <mergeCell ref="M24:N24"/>
    <mergeCell ref="O24:P24"/>
    <mergeCell ref="Q24:R24"/>
    <mergeCell ref="S24:T24"/>
    <mergeCell ref="U24:V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E43:H43"/>
    <mergeCell ref="I43:N43"/>
    <mergeCell ref="O43:R43"/>
    <mergeCell ref="S43:V43"/>
    <mergeCell ref="C44:D44"/>
    <mergeCell ref="E44:H44"/>
    <mergeCell ref="I44:J44"/>
    <mergeCell ref="K44:L44"/>
    <mergeCell ref="M44:N44"/>
    <mergeCell ref="O44:P44"/>
    <mergeCell ref="Q44:R44"/>
    <mergeCell ref="S44:T44"/>
    <mergeCell ref="U44:V44"/>
    <mergeCell ref="B45:D45"/>
    <mergeCell ref="C46:D46"/>
    <mergeCell ref="C47:D47"/>
    <mergeCell ref="C48:D48"/>
    <mergeCell ref="C49:D49"/>
    <mergeCell ref="C50:D50"/>
    <mergeCell ref="C51:D51"/>
    <mergeCell ref="C52:D52"/>
    <mergeCell ref="C53:D53"/>
    <mergeCell ref="C54:D54"/>
    <mergeCell ref="C60:D60"/>
    <mergeCell ref="C61:D61"/>
    <mergeCell ref="C55:D55"/>
    <mergeCell ref="C56:D56"/>
    <mergeCell ref="C57:D57"/>
    <mergeCell ref="C58:D58"/>
    <mergeCell ref="C59:D59"/>
  </mergeCells>
  <pageMargins left="0.25" right="0.25" top="0.25" bottom="0.25" header="0.25" footer="0.25"/>
  <pageSetup scale="35" orientation="landscape" cellComments="atEnd"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W142"/>
  <sheetViews>
    <sheetView showGridLines="0" topLeftCell="A106" workbookViewId="0">
      <selection activeCell="F17" sqref="F17"/>
    </sheetView>
  </sheetViews>
  <sheetFormatPr baseColWidth="10" defaultColWidth="9.140625" defaultRowHeight="15" x14ac:dyDescent="0.25"/>
  <cols>
    <col min="1" max="1" width="1.7109375" customWidth="1"/>
    <col min="2" max="2" width="31" customWidth="1"/>
    <col min="3" max="3" width="0.85546875" customWidth="1"/>
    <col min="4" max="4" width="6" customWidth="1"/>
    <col min="5" max="5" width="27.42578125" customWidth="1"/>
    <col min="6" max="7" width="13.7109375" customWidth="1"/>
    <col min="8" max="8" width="17.85546875" customWidth="1"/>
    <col min="9" max="10" width="13.7109375" customWidth="1"/>
    <col min="11" max="11" width="17.85546875" customWidth="1"/>
    <col min="12" max="12" width="13.7109375" customWidth="1"/>
    <col min="13" max="13" width="17.85546875" customWidth="1"/>
    <col min="14" max="14" width="13.7109375" customWidth="1"/>
    <col min="15" max="15" width="17.85546875" customWidth="1"/>
    <col min="16" max="16" width="13.7109375" customWidth="1"/>
    <col min="17" max="17" width="17.85546875" customWidth="1"/>
    <col min="18" max="18" width="13.7109375" customWidth="1"/>
    <col min="19" max="19" width="17.85546875" customWidth="1"/>
    <col min="20" max="20" width="13.7109375" customWidth="1"/>
    <col min="21" max="21" width="17.85546875" customWidth="1"/>
    <col min="22" max="22" width="13.7109375" customWidth="1"/>
    <col min="23" max="23" width="17.85546875" customWidth="1"/>
  </cols>
  <sheetData>
    <row r="1" spans="1:23" ht="18" customHeight="1" x14ac:dyDescent="0.25">
      <c r="A1" s="336"/>
      <c r="B1" s="336"/>
      <c r="C1" s="336"/>
      <c r="D1" s="342" t="s">
        <v>0</v>
      </c>
      <c r="E1" s="336"/>
      <c r="F1" s="336"/>
      <c r="G1" s="336"/>
      <c r="H1" s="336"/>
      <c r="I1" s="336"/>
      <c r="J1" s="336"/>
      <c r="K1" s="336"/>
      <c r="L1" s="336"/>
      <c r="M1" s="336"/>
      <c r="N1" s="336"/>
      <c r="O1" s="336"/>
      <c r="P1" s="336"/>
      <c r="Q1" s="336"/>
      <c r="R1" s="336"/>
      <c r="S1" s="336"/>
      <c r="T1" s="336"/>
      <c r="U1" s="336"/>
      <c r="V1" s="336"/>
      <c r="W1" s="336"/>
    </row>
    <row r="2" spans="1:23" ht="18" customHeight="1" x14ac:dyDescent="0.25">
      <c r="A2" s="336"/>
      <c r="B2" s="336"/>
      <c r="C2" s="336"/>
      <c r="D2" s="342" t="s">
        <v>1</v>
      </c>
      <c r="E2" s="336"/>
      <c r="F2" s="336"/>
      <c r="G2" s="336"/>
      <c r="H2" s="336"/>
      <c r="I2" s="336"/>
      <c r="J2" s="336"/>
      <c r="K2" s="336"/>
      <c r="L2" s="336"/>
      <c r="M2" s="336"/>
      <c r="N2" s="336"/>
      <c r="O2" s="336"/>
      <c r="P2" s="336"/>
      <c r="Q2" s="336"/>
      <c r="R2" s="336"/>
      <c r="S2" s="336"/>
      <c r="T2" s="336"/>
      <c r="U2" s="336"/>
      <c r="V2" s="336"/>
      <c r="W2" s="336"/>
    </row>
    <row r="3" spans="1:23" ht="18" customHeight="1" x14ac:dyDescent="0.25">
      <c r="A3" s="336"/>
      <c r="B3" s="336"/>
      <c r="C3" s="336"/>
      <c r="D3" s="342" t="s">
        <v>2</v>
      </c>
      <c r="E3" s="336"/>
      <c r="F3" s="336"/>
      <c r="G3" s="336"/>
      <c r="H3" s="336"/>
      <c r="I3" s="336"/>
      <c r="J3" s="336"/>
      <c r="K3" s="336"/>
      <c r="L3" s="336"/>
      <c r="M3" s="336"/>
      <c r="N3" s="336"/>
      <c r="O3" s="336"/>
      <c r="P3" s="336"/>
      <c r="Q3" s="336"/>
      <c r="R3" s="336"/>
      <c r="S3" s="336"/>
      <c r="T3" s="336"/>
      <c r="U3" s="336"/>
      <c r="V3" s="336"/>
      <c r="W3" s="336"/>
    </row>
    <row r="4" spans="1:23" ht="18" customHeight="1" x14ac:dyDescent="0.25">
      <c r="B4" s="343" t="s">
        <v>963</v>
      </c>
      <c r="C4" s="336"/>
      <c r="D4" s="336"/>
      <c r="E4" s="336"/>
      <c r="F4" s="336"/>
      <c r="G4" s="336"/>
      <c r="H4" s="336"/>
      <c r="I4" s="336"/>
      <c r="J4" s="336"/>
      <c r="K4" s="336"/>
      <c r="L4" s="336"/>
      <c r="M4" s="336"/>
      <c r="N4" s="336"/>
      <c r="O4" s="336"/>
      <c r="P4" s="336"/>
      <c r="Q4" s="336"/>
      <c r="R4" s="336"/>
      <c r="S4" s="336"/>
      <c r="T4" s="336"/>
      <c r="U4" s="336"/>
      <c r="V4" s="336"/>
      <c r="W4" s="336"/>
    </row>
    <row r="5" spans="1:23" ht="3.2" customHeight="1" x14ac:dyDescent="0.25"/>
    <row r="6" spans="1:23" x14ac:dyDescent="0.25">
      <c r="A6" s="174" t="s">
        <v>2</v>
      </c>
      <c r="B6" s="174" t="s">
        <v>2</v>
      </c>
      <c r="C6" s="523" t="s">
        <v>2</v>
      </c>
      <c r="D6" s="336"/>
      <c r="E6" s="77" t="s">
        <v>2</v>
      </c>
      <c r="F6" s="175" t="s">
        <v>2</v>
      </c>
      <c r="G6" s="175" t="s">
        <v>2</v>
      </c>
      <c r="H6" s="175" t="s">
        <v>2</v>
      </c>
      <c r="I6" s="175" t="s">
        <v>2</v>
      </c>
      <c r="J6" s="175" t="s">
        <v>2</v>
      </c>
      <c r="K6" s="175" t="s">
        <v>2</v>
      </c>
      <c r="L6" s="175" t="s">
        <v>2</v>
      </c>
      <c r="M6" s="175" t="s">
        <v>2</v>
      </c>
      <c r="N6" s="175" t="s">
        <v>2</v>
      </c>
      <c r="O6" s="175" t="s">
        <v>2</v>
      </c>
      <c r="P6" s="175" t="s">
        <v>2</v>
      </c>
      <c r="Q6" s="175" t="s">
        <v>2</v>
      </c>
      <c r="R6" s="175" t="s">
        <v>2</v>
      </c>
      <c r="S6" s="175" t="s">
        <v>2</v>
      </c>
      <c r="T6" s="175" t="s">
        <v>2</v>
      </c>
      <c r="U6" s="175" t="s">
        <v>2</v>
      </c>
      <c r="V6" s="175" t="s">
        <v>2</v>
      </c>
      <c r="W6" s="175" t="s">
        <v>2</v>
      </c>
    </row>
    <row r="7" spans="1:23" x14ac:dyDescent="0.25">
      <c r="A7" s="211" t="s">
        <v>2</v>
      </c>
      <c r="B7" s="211" t="s">
        <v>2</v>
      </c>
      <c r="C7" s="629" t="s">
        <v>2</v>
      </c>
      <c r="D7" s="336"/>
      <c r="E7" s="115" t="s">
        <v>2</v>
      </c>
      <c r="F7" s="635" t="s">
        <v>871</v>
      </c>
      <c r="G7" s="536"/>
      <c r="H7" s="536"/>
      <c r="I7" s="537"/>
      <c r="J7" s="520" t="s">
        <v>690</v>
      </c>
      <c r="K7" s="381"/>
      <c r="L7" s="381"/>
      <c r="M7" s="381"/>
      <c r="N7" s="381"/>
      <c r="O7" s="377"/>
      <c r="P7" s="520" t="s">
        <v>109</v>
      </c>
      <c r="Q7" s="381"/>
      <c r="R7" s="381"/>
      <c r="S7" s="377"/>
      <c r="T7" s="520" t="s">
        <v>691</v>
      </c>
      <c r="U7" s="381"/>
      <c r="V7" s="381"/>
      <c r="W7" s="377"/>
    </row>
    <row r="8" spans="1:23" x14ac:dyDescent="0.25">
      <c r="A8" s="219" t="s">
        <v>2</v>
      </c>
      <c r="C8" s="629" t="s">
        <v>2</v>
      </c>
      <c r="D8" s="336"/>
      <c r="E8" s="115" t="s">
        <v>2</v>
      </c>
      <c r="F8" s="630" t="s">
        <v>2</v>
      </c>
      <c r="G8" s="336"/>
      <c r="H8" s="336"/>
      <c r="I8" s="348"/>
      <c r="J8" s="520" t="s">
        <v>692</v>
      </c>
      <c r="K8" s="377"/>
      <c r="L8" s="520" t="s">
        <v>693</v>
      </c>
      <c r="M8" s="377"/>
      <c r="N8" s="520" t="s">
        <v>694</v>
      </c>
      <c r="O8" s="377"/>
      <c r="P8" s="520" t="s">
        <v>695</v>
      </c>
      <c r="Q8" s="377"/>
      <c r="R8" s="520" t="s">
        <v>696</v>
      </c>
      <c r="S8" s="377"/>
      <c r="T8" s="520" t="s">
        <v>697</v>
      </c>
      <c r="U8" s="377"/>
      <c r="V8" s="520" t="s">
        <v>698</v>
      </c>
      <c r="W8" s="377"/>
    </row>
    <row r="9" spans="1:23" ht="60" x14ac:dyDescent="0.25">
      <c r="A9" s="173" t="s">
        <v>2</v>
      </c>
      <c r="B9" s="379" t="s">
        <v>964</v>
      </c>
      <c r="C9" s="381"/>
      <c r="D9" s="377"/>
      <c r="E9" s="36" t="s">
        <v>965</v>
      </c>
      <c r="F9" s="37" t="s">
        <v>700</v>
      </c>
      <c r="G9" s="37" t="s">
        <v>111</v>
      </c>
      <c r="H9" s="37" t="s">
        <v>112</v>
      </c>
      <c r="I9" s="37" t="s">
        <v>712</v>
      </c>
      <c r="J9" s="176" t="s">
        <v>700</v>
      </c>
      <c r="K9" s="176" t="s">
        <v>112</v>
      </c>
      <c r="L9" s="176" t="s">
        <v>700</v>
      </c>
      <c r="M9" s="176" t="s">
        <v>112</v>
      </c>
      <c r="N9" s="176" t="s">
        <v>700</v>
      </c>
      <c r="O9" s="176" t="s">
        <v>112</v>
      </c>
      <c r="P9" s="176" t="s">
        <v>700</v>
      </c>
      <c r="Q9" s="176" t="s">
        <v>112</v>
      </c>
      <c r="R9" s="176" t="s">
        <v>700</v>
      </c>
      <c r="S9" s="176" t="s">
        <v>112</v>
      </c>
      <c r="T9" s="176" t="s">
        <v>700</v>
      </c>
      <c r="U9" s="176" t="s">
        <v>112</v>
      </c>
      <c r="V9" s="176" t="s">
        <v>700</v>
      </c>
      <c r="W9" s="176" t="s">
        <v>112</v>
      </c>
    </row>
    <row r="10" spans="1:23" x14ac:dyDescent="0.25">
      <c r="B10" s="185" t="s">
        <v>926</v>
      </c>
      <c r="C10" s="545" t="s">
        <v>2</v>
      </c>
      <c r="D10" s="336"/>
      <c r="E10" s="185" t="s">
        <v>966</v>
      </c>
      <c r="F10" s="196">
        <v>25097</v>
      </c>
      <c r="G10" s="40">
        <v>5.8859812470390703E-2</v>
      </c>
      <c r="H10" s="41">
        <v>308385172.88999999</v>
      </c>
      <c r="I10" s="40">
        <v>4.7446615537718298E-2</v>
      </c>
      <c r="J10" s="186">
        <v>2186</v>
      </c>
      <c r="K10" s="187">
        <v>12642609.300000001</v>
      </c>
      <c r="L10" s="186">
        <v>22911</v>
      </c>
      <c r="M10" s="187">
        <v>295742563.58999997</v>
      </c>
      <c r="N10" s="186">
        <v>0</v>
      </c>
      <c r="O10" s="187">
        <v>0</v>
      </c>
      <c r="P10" s="212">
        <v>12794</v>
      </c>
      <c r="Q10" s="213">
        <v>174178625.88999999</v>
      </c>
      <c r="R10" s="212">
        <v>12303</v>
      </c>
      <c r="S10" s="213">
        <v>134206547</v>
      </c>
      <c r="T10" s="212">
        <v>24960</v>
      </c>
      <c r="U10" s="213">
        <v>306806009.35000002</v>
      </c>
      <c r="V10" s="212">
        <v>137</v>
      </c>
      <c r="W10" s="213">
        <v>1579163.54</v>
      </c>
    </row>
    <row r="11" spans="1:23" x14ac:dyDescent="0.25">
      <c r="B11" s="89" t="s">
        <v>926</v>
      </c>
      <c r="C11" s="551" t="s">
        <v>2</v>
      </c>
      <c r="D11" s="336"/>
      <c r="E11" s="89" t="s">
        <v>967</v>
      </c>
      <c r="F11" s="193">
        <v>21814</v>
      </c>
      <c r="G11" s="195">
        <v>5.11602163298044E-2</v>
      </c>
      <c r="H11" s="194">
        <v>327227071.43000001</v>
      </c>
      <c r="I11" s="195">
        <v>5.0345536739571803E-2</v>
      </c>
      <c r="J11" s="186">
        <v>2449</v>
      </c>
      <c r="K11" s="187">
        <v>17400341.690000001</v>
      </c>
      <c r="L11" s="186">
        <v>19365</v>
      </c>
      <c r="M11" s="187">
        <v>309826729.74000001</v>
      </c>
      <c r="N11" s="186">
        <v>0</v>
      </c>
      <c r="O11" s="187">
        <v>0</v>
      </c>
      <c r="P11" s="212">
        <v>9328</v>
      </c>
      <c r="Q11" s="213">
        <v>164075078.27000001</v>
      </c>
      <c r="R11" s="212">
        <v>12486</v>
      </c>
      <c r="S11" s="213">
        <v>163151993.16</v>
      </c>
      <c r="T11" s="212">
        <v>21608</v>
      </c>
      <c r="U11" s="213">
        <v>323974904.54000002</v>
      </c>
      <c r="V11" s="212">
        <v>206</v>
      </c>
      <c r="W11" s="213">
        <v>3252166.89</v>
      </c>
    </row>
    <row r="12" spans="1:23" x14ac:dyDescent="0.25">
      <c r="B12" s="185" t="s">
        <v>926</v>
      </c>
      <c r="C12" s="545" t="s">
        <v>2</v>
      </c>
      <c r="D12" s="336"/>
      <c r="E12" s="185" t="s">
        <v>968</v>
      </c>
      <c r="F12" s="196">
        <v>7596</v>
      </c>
      <c r="G12" s="40">
        <v>1.7814843826954901E-2</v>
      </c>
      <c r="H12" s="41">
        <v>114097647.01000001</v>
      </c>
      <c r="I12" s="40">
        <v>1.7554498942699701E-2</v>
      </c>
      <c r="J12" s="186">
        <v>1237</v>
      </c>
      <c r="K12" s="187">
        <v>9335890.2200000007</v>
      </c>
      <c r="L12" s="186">
        <v>6359</v>
      </c>
      <c r="M12" s="187">
        <v>104761756.79000001</v>
      </c>
      <c r="N12" s="186">
        <v>0</v>
      </c>
      <c r="O12" s="187">
        <v>0</v>
      </c>
      <c r="P12" s="212">
        <v>2603</v>
      </c>
      <c r="Q12" s="213">
        <v>49086802.32</v>
      </c>
      <c r="R12" s="212">
        <v>4993</v>
      </c>
      <c r="S12" s="213">
        <v>65010844.689999998</v>
      </c>
      <c r="T12" s="212">
        <v>7489</v>
      </c>
      <c r="U12" s="213">
        <v>112463111.29000001</v>
      </c>
      <c r="V12" s="212">
        <v>107</v>
      </c>
      <c r="W12" s="213">
        <v>1634535.72</v>
      </c>
    </row>
    <row r="13" spans="1:23" x14ac:dyDescent="0.25">
      <c r="B13" s="89" t="s">
        <v>926</v>
      </c>
      <c r="C13" s="551" t="s">
        <v>2</v>
      </c>
      <c r="D13" s="336"/>
      <c r="E13" s="89" t="s">
        <v>969</v>
      </c>
      <c r="F13" s="193">
        <v>275</v>
      </c>
      <c r="G13" s="195">
        <v>6.4495550979628798E-4</v>
      </c>
      <c r="H13" s="194">
        <v>4640263.96</v>
      </c>
      <c r="I13" s="195">
        <v>7.13928033700188E-4</v>
      </c>
      <c r="J13" s="186">
        <v>52</v>
      </c>
      <c r="K13" s="187">
        <v>347480.25</v>
      </c>
      <c r="L13" s="186">
        <v>223</v>
      </c>
      <c r="M13" s="187">
        <v>4292783.71</v>
      </c>
      <c r="N13" s="186">
        <v>0</v>
      </c>
      <c r="O13" s="187">
        <v>0</v>
      </c>
      <c r="P13" s="212">
        <v>133</v>
      </c>
      <c r="Q13" s="213">
        <v>2892343.78</v>
      </c>
      <c r="R13" s="212">
        <v>142</v>
      </c>
      <c r="S13" s="213">
        <v>1747920.18</v>
      </c>
      <c r="T13" s="212">
        <v>262</v>
      </c>
      <c r="U13" s="213">
        <v>4434637.7</v>
      </c>
      <c r="V13" s="212">
        <v>13</v>
      </c>
      <c r="W13" s="213">
        <v>205626.26</v>
      </c>
    </row>
    <row r="14" spans="1:23" x14ac:dyDescent="0.25">
      <c r="B14" s="185" t="s">
        <v>926</v>
      </c>
      <c r="C14" s="545" t="s">
        <v>2</v>
      </c>
      <c r="D14" s="336"/>
      <c r="E14" s="185" t="s">
        <v>970</v>
      </c>
      <c r="F14" s="196">
        <v>7403</v>
      </c>
      <c r="G14" s="40">
        <v>1.7362202323716099E-2</v>
      </c>
      <c r="H14" s="41">
        <v>127587531.52</v>
      </c>
      <c r="I14" s="40">
        <v>1.96299857697609E-2</v>
      </c>
      <c r="J14" s="186">
        <v>954</v>
      </c>
      <c r="K14" s="187">
        <v>8777555.4299999997</v>
      </c>
      <c r="L14" s="186">
        <v>6449</v>
      </c>
      <c r="M14" s="187">
        <v>118809976.09</v>
      </c>
      <c r="N14" s="186">
        <v>0</v>
      </c>
      <c r="O14" s="187">
        <v>0</v>
      </c>
      <c r="P14" s="212">
        <v>2804</v>
      </c>
      <c r="Q14" s="213">
        <v>60303068.759999998</v>
      </c>
      <c r="R14" s="212">
        <v>4599</v>
      </c>
      <c r="S14" s="213">
        <v>67284462.760000005</v>
      </c>
      <c r="T14" s="212">
        <v>7284</v>
      </c>
      <c r="U14" s="213">
        <v>125539346.20999999</v>
      </c>
      <c r="V14" s="212">
        <v>119</v>
      </c>
      <c r="W14" s="213">
        <v>2048185.31</v>
      </c>
    </row>
    <row r="15" spans="1:23" x14ac:dyDescent="0.25">
      <c r="B15" s="89" t="s">
        <v>926</v>
      </c>
      <c r="C15" s="551" t="s">
        <v>2</v>
      </c>
      <c r="D15" s="336"/>
      <c r="E15" s="89" t="s">
        <v>971</v>
      </c>
      <c r="F15" s="193">
        <v>5754</v>
      </c>
      <c r="G15" s="195">
        <v>1.34948145577012E-2</v>
      </c>
      <c r="H15" s="194">
        <v>99932367.650000006</v>
      </c>
      <c r="I15" s="195">
        <v>1.5375099208659799E-2</v>
      </c>
      <c r="J15" s="186">
        <v>965</v>
      </c>
      <c r="K15" s="187">
        <v>9286140.8800000008</v>
      </c>
      <c r="L15" s="186">
        <v>4789</v>
      </c>
      <c r="M15" s="187">
        <v>90646226.769999996</v>
      </c>
      <c r="N15" s="186">
        <v>0</v>
      </c>
      <c r="O15" s="187">
        <v>0</v>
      </c>
      <c r="P15" s="212">
        <v>2378</v>
      </c>
      <c r="Q15" s="213">
        <v>49514066.140000001</v>
      </c>
      <c r="R15" s="212">
        <v>3376</v>
      </c>
      <c r="S15" s="213">
        <v>50418301.509999998</v>
      </c>
      <c r="T15" s="212">
        <v>5616</v>
      </c>
      <c r="U15" s="213">
        <v>97093889.609999999</v>
      </c>
      <c r="V15" s="212">
        <v>138</v>
      </c>
      <c r="W15" s="213">
        <v>2838478.04</v>
      </c>
    </row>
    <row r="16" spans="1:23" x14ac:dyDescent="0.25">
      <c r="B16" s="185" t="s">
        <v>926</v>
      </c>
      <c r="C16" s="545" t="s">
        <v>2</v>
      </c>
      <c r="D16" s="336"/>
      <c r="E16" s="185" t="s">
        <v>972</v>
      </c>
      <c r="F16" s="196">
        <v>188</v>
      </c>
      <c r="G16" s="40">
        <v>4.40915039424371E-4</v>
      </c>
      <c r="H16" s="41">
        <v>3583582.58</v>
      </c>
      <c r="I16" s="40">
        <v>5.5135226939582299E-4</v>
      </c>
      <c r="J16" s="186">
        <v>36</v>
      </c>
      <c r="K16" s="187">
        <v>333806.69</v>
      </c>
      <c r="L16" s="186">
        <v>152</v>
      </c>
      <c r="M16" s="187">
        <v>3249775.89</v>
      </c>
      <c r="N16" s="186">
        <v>0</v>
      </c>
      <c r="O16" s="187">
        <v>0</v>
      </c>
      <c r="P16" s="212">
        <v>70</v>
      </c>
      <c r="Q16" s="213">
        <v>1703368.04</v>
      </c>
      <c r="R16" s="212">
        <v>118</v>
      </c>
      <c r="S16" s="213">
        <v>1880214.54</v>
      </c>
      <c r="T16" s="212">
        <v>181</v>
      </c>
      <c r="U16" s="213">
        <v>3408115.61</v>
      </c>
      <c r="V16" s="212">
        <v>7</v>
      </c>
      <c r="W16" s="213">
        <v>175466.97</v>
      </c>
    </row>
    <row r="17" spans="2:23" x14ac:dyDescent="0.25">
      <c r="B17" s="89" t="s">
        <v>926</v>
      </c>
      <c r="C17" s="551" t="s">
        <v>2</v>
      </c>
      <c r="D17" s="336"/>
      <c r="E17" s="89" t="s">
        <v>973</v>
      </c>
      <c r="F17" s="193">
        <v>1224</v>
      </c>
      <c r="G17" s="195">
        <v>2.8706383417842099E-3</v>
      </c>
      <c r="H17" s="194">
        <v>26051616.32</v>
      </c>
      <c r="I17" s="195">
        <v>4.0081726760322796E-3</v>
      </c>
      <c r="J17" s="186">
        <v>187</v>
      </c>
      <c r="K17" s="187">
        <v>2144372.83</v>
      </c>
      <c r="L17" s="186">
        <v>1037</v>
      </c>
      <c r="M17" s="187">
        <v>23907243.489999998</v>
      </c>
      <c r="N17" s="186">
        <v>0</v>
      </c>
      <c r="O17" s="187">
        <v>0</v>
      </c>
      <c r="P17" s="212">
        <v>463</v>
      </c>
      <c r="Q17" s="213">
        <v>11869014.43</v>
      </c>
      <c r="R17" s="212">
        <v>761</v>
      </c>
      <c r="S17" s="213">
        <v>14182601.890000001</v>
      </c>
      <c r="T17" s="212">
        <v>1177</v>
      </c>
      <c r="U17" s="213">
        <v>25007286.780000001</v>
      </c>
      <c r="V17" s="212">
        <v>47</v>
      </c>
      <c r="W17" s="213">
        <v>1044329.54</v>
      </c>
    </row>
    <row r="18" spans="2:23" x14ac:dyDescent="0.25">
      <c r="B18" s="185" t="s">
        <v>926</v>
      </c>
      <c r="C18" s="545" t="s">
        <v>2</v>
      </c>
      <c r="D18" s="336"/>
      <c r="E18" s="185" t="s">
        <v>974</v>
      </c>
      <c r="F18" s="196">
        <v>414</v>
      </c>
      <c r="G18" s="40">
        <v>9.7095120383877502E-4</v>
      </c>
      <c r="H18" s="41">
        <v>9035983.6600000001</v>
      </c>
      <c r="I18" s="40">
        <v>1.39023169857148E-3</v>
      </c>
      <c r="J18" s="186">
        <v>105</v>
      </c>
      <c r="K18" s="187">
        <v>1306085.04</v>
      </c>
      <c r="L18" s="186">
        <v>309</v>
      </c>
      <c r="M18" s="187">
        <v>7729898.6200000001</v>
      </c>
      <c r="N18" s="186">
        <v>0</v>
      </c>
      <c r="O18" s="187">
        <v>0</v>
      </c>
      <c r="P18" s="212">
        <v>126</v>
      </c>
      <c r="Q18" s="213">
        <v>3492982.02</v>
      </c>
      <c r="R18" s="212">
        <v>288</v>
      </c>
      <c r="S18" s="213">
        <v>5543001.6399999997</v>
      </c>
      <c r="T18" s="212">
        <v>381</v>
      </c>
      <c r="U18" s="213">
        <v>8185631.0199999996</v>
      </c>
      <c r="V18" s="212">
        <v>33</v>
      </c>
      <c r="W18" s="213">
        <v>850352.64000000001</v>
      </c>
    </row>
    <row r="19" spans="2:23" x14ac:dyDescent="0.25">
      <c r="B19" s="89" t="s">
        <v>926</v>
      </c>
      <c r="C19" s="551" t="s">
        <v>2</v>
      </c>
      <c r="D19" s="336"/>
      <c r="E19" s="89" t="s">
        <v>975</v>
      </c>
      <c r="F19" s="193">
        <v>1611</v>
      </c>
      <c r="G19" s="195">
        <v>3.7782666410247998E-3</v>
      </c>
      <c r="H19" s="194">
        <v>64612930.920000002</v>
      </c>
      <c r="I19" s="195">
        <v>9.9410255797865599E-3</v>
      </c>
      <c r="J19" s="186">
        <v>93</v>
      </c>
      <c r="K19" s="187">
        <v>2406334.2599999998</v>
      </c>
      <c r="L19" s="186">
        <v>1518</v>
      </c>
      <c r="M19" s="187">
        <v>62206596.659999996</v>
      </c>
      <c r="N19" s="186">
        <v>0</v>
      </c>
      <c r="O19" s="187">
        <v>0</v>
      </c>
      <c r="P19" s="212">
        <v>697</v>
      </c>
      <c r="Q19" s="213">
        <v>29279626.5</v>
      </c>
      <c r="R19" s="212">
        <v>914</v>
      </c>
      <c r="S19" s="213">
        <v>35333304.420000002</v>
      </c>
      <c r="T19" s="212">
        <v>979</v>
      </c>
      <c r="U19" s="213">
        <v>38290260.119999997</v>
      </c>
      <c r="V19" s="212">
        <v>632</v>
      </c>
      <c r="W19" s="213">
        <v>26322670.800000001</v>
      </c>
    </row>
    <row r="20" spans="2:23" x14ac:dyDescent="0.25">
      <c r="B20" s="185" t="s">
        <v>926</v>
      </c>
      <c r="C20" s="545" t="s">
        <v>2</v>
      </c>
      <c r="D20" s="336"/>
      <c r="E20" s="185" t="s">
        <v>976</v>
      </c>
      <c r="F20" s="196">
        <v>201</v>
      </c>
      <c r="G20" s="40">
        <v>4.7140384534201401E-4</v>
      </c>
      <c r="H20" s="41">
        <v>12343822.789999999</v>
      </c>
      <c r="I20" s="40">
        <v>1.89915944626742E-3</v>
      </c>
      <c r="J20" s="186">
        <v>8</v>
      </c>
      <c r="K20" s="187">
        <v>315623.06</v>
      </c>
      <c r="L20" s="186">
        <v>193</v>
      </c>
      <c r="M20" s="187">
        <v>12028199.73</v>
      </c>
      <c r="N20" s="186">
        <v>0</v>
      </c>
      <c r="O20" s="187">
        <v>0</v>
      </c>
      <c r="P20" s="212">
        <v>172</v>
      </c>
      <c r="Q20" s="213">
        <v>10523649.91</v>
      </c>
      <c r="R20" s="212">
        <v>29</v>
      </c>
      <c r="S20" s="213">
        <v>1820172.88</v>
      </c>
      <c r="T20" s="212">
        <v>105</v>
      </c>
      <c r="U20" s="213">
        <v>6246869.4699999997</v>
      </c>
      <c r="V20" s="212">
        <v>96</v>
      </c>
      <c r="W20" s="213">
        <v>6096953.3200000003</v>
      </c>
    </row>
    <row r="21" spans="2:23" x14ac:dyDescent="0.25">
      <c r="B21" s="89" t="s">
        <v>926</v>
      </c>
      <c r="C21" s="551" t="s">
        <v>2</v>
      </c>
      <c r="D21" s="336"/>
      <c r="E21" s="89" t="s">
        <v>977</v>
      </c>
      <c r="F21" s="193">
        <v>17840</v>
      </c>
      <c r="G21" s="195">
        <v>4.18400228900574E-2</v>
      </c>
      <c r="H21" s="194">
        <v>276059531.58999997</v>
      </c>
      <c r="I21" s="195">
        <v>4.2473152448043901E-2</v>
      </c>
      <c r="J21" s="186">
        <v>811</v>
      </c>
      <c r="K21" s="187">
        <v>7070244.8300000001</v>
      </c>
      <c r="L21" s="186">
        <v>17029</v>
      </c>
      <c r="M21" s="187">
        <v>268989286.75999999</v>
      </c>
      <c r="N21" s="186">
        <v>0</v>
      </c>
      <c r="O21" s="187">
        <v>0</v>
      </c>
      <c r="P21" s="212">
        <v>11099</v>
      </c>
      <c r="Q21" s="213">
        <v>180428544.77000001</v>
      </c>
      <c r="R21" s="212">
        <v>6741</v>
      </c>
      <c r="S21" s="213">
        <v>95630986.819999993</v>
      </c>
      <c r="T21" s="212">
        <v>17752</v>
      </c>
      <c r="U21" s="213">
        <v>274607654.44999999</v>
      </c>
      <c r="V21" s="212">
        <v>88</v>
      </c>
      <c r="W21" s="213">
        <v>1451877.14</v>
      </c>
    </row>
    <row r="22" spans="2:23" x14ac:dyDescent="0.25">
      <c r="B22" s="185" t="s">
        <v>926</v>
      </c>
      <c r="C22" s="545" t="s">
        <v>2</v>
      </c>
      <c r="D22" s="336"/>
      <c r="E22" s="185" t="s">
        <v>978</v>
      </c>
      <c r="F22" s="196">
        <v>17677</v>
      </c>
      <c r="G22" s="40">
        <v>4.1457740169705402E-2</v>
      </c>
      <c r="H22" s="41">
        <v>330290956.27999997</v>
      </c>
      <c r="I22" s="40">
        <v>5.0816930889839997E-2</v>
      </c>
      <c r="J22" s="186">
        <v>1233</v>
      </c>
      <c r="K22" s="187">
        <v>10050562.199999999</v>
      </c>
      <c r="L22" s="186">
        <v>16444</v>
      </c>
      <c r="M22" s="187">
        <v>320240394.07999998</v>
      </c>
      <c r="N22" s="186">
        <v>0</v>
      </c>
      <c r="O22" s="187">
        <v>0</v>
      </c>
      <c r="P22" s="212">
        <v>9670</v>
      </c>
      <c r="Q22" s="213">
        <v>200439303.71000001</v>
      </c>
      <c r="R22" s="212">
        <v>8007</v>
      </c>
      <c r="S22" s="213">
        <v>129851652.56999999</v>
      </c>
      <c r="T22" s="212">
        <v>17503</v>
      </c>
      <c r="U22" s="213">
        <v>326853691.64999998</v>
      </c>
      <c r="V22" s="212">
        <v>174</v>
      </c>
      <c r="W22" s="213">
        <v>3437264.63</v>
      </c>
    </row>
    <row r="23" spans="2:23" x14ac:dyDescent="0.25">
      <c r="B23" s="89" t="s">
        <v>926</v>
      </c>
      <c r="C23" s="551" t="s">
        <v>2</v>
      </c>
      <c r="D23" s="336"/>
      <c r="E23" s="89" t="s">
        <v>979</v>
      </c>
      <c r="F23" s="193">
        <v>1512</v>
      </c>
      <c r="G23" s="195">
        <v>3.54608265749814E-3</v>
      </c>
      <c r="H23" s="194">
        <v>49207863.469999999</v>
      </c>
      <c r="I23" s="195">
        <v>7.5708781898097899E-3</v>
      </c>
      <c r="J23" s="186">
        <v>41</v>
      </c>
      <c r="K23" s="187">
        <v>809628.69</v>
      </c>
      <c r="L23" s="186">
        <v>1471</v>
      </c>
      <c r="M23" s="187">
        <v>48398234.780000001</v>
      </c>
      <c r="N23" s="186">
        <v>0</v>
      </c>
      <c r="O23" s="187">
        <v>0</v>
      </c>
      <c r="P23" s="212">
        <v>1262</v>
      </c>
      <c r="Q23" s="213">
        <v>40783787.759999998</v>
      </c>
      <c r="R23" s="212">
        <v>250</v>
      </c>
      <c r="S23" s="213">
        <v>8424075.7100000009</v>
      </c>
      <c r="T23" s="212">
        <v>1223</v>
      </c>
      <c r="U23" s="213">
        <v>39698425.259999998</v>
      </c>
      <c r="V23" s="212">
        <v>289</v>
      </c>
      <c r="W23" s="213">
        <v>9509438.2100000009</v>
      </c>
    </row>
    <row r="24" spans="2:23" x14ac:dyDescent="0.25">
      <c r="B24" s="185" t="s">
        <v>926</v>
      </c>
      <c r="C24" s="545" t="s">
        <v>2</v>
      </c>
      <c r="D24" s="336"/>
      <c r="E24" s="185" t="s">
        <v>980</v>
      </c>
      <c r="F24" s="196">
        <v>15732</v>
      </c>
      <c r="G24" s="40">
        <v>3.68961457458735E-2</v>
      </c>
      <c r="H24" s="41">
        <v>387718229.56</v>
      </c>
      <c r="I24" s="40">
        <v>5.9652406769439302E-2</v>
      </c>
      <c r="J24" s="186">
        <v>1119</v>
      </c>
      <c r="K24" s="187">
        <v>11628190.880000001</v>
      </c>
      <c r="L24" s="186">
        <v>14613</v>
      </c>
      <c r="M24" s="187">
        <v>376090038.68000001</v>
      </c>
      <c r="N24" s="186">
        <v>0</v>
      </c>
      <c r="O24" s="187">
        <v>0</v>
      </c>
      <c r="P24" s="212">
        <v>8896</v>
      </c>
      <c r="Q24" s="213">
        <v>247793945.18000001</v>
      </c>
      <c r="R24" s="212">
        <v>6836</v>
      </c>
      <c r="S24" s="213">
        <v>139924284.38</v>
      </c>
      <c r="T24" s="212">
        <v>15377</v>
      </c>
      <c r="U24" s="213">
        <v>378379164.43000001</v>
      </c>
      <c r="V24" s="212">
        <v>355</v>
      </c>
      <c r="W24" s="213">
        <v>9339065.1300000008</v>
      </c>
    </row>
    <row r="25" spans="2:23" x14ac:dyDescent="0.25">
      <c r="B25" s="89" t="s">
        <v>926</v>
      </c>
      <c r="C25" s="551" t="s">
        <v>2</v>
      </c>
      <c r="D25" s="336"/>
      <c r="E25" s="89" t="s">
        <v>981</v>
      </c>
      <c r="F25" s="193">
        <v>5870</v>
      </c>
      <c r="G25" s="195">
        <v>1.37668685181971E-2</v>
      </c>
      <c r="H25" s="194">
        <v>194011110.78999999</v>
      </c>
      <c r="I25" s="195">
        <v>2.9849588738114399E-2</v>
      </c>
      <c r="J25" s="186">
        <v>583</v>
      </c>
      <c r="K25" s="187">
        <v>9208880.3499999996</v>
      </c>
      <c r="L25" s="186">
        <v>5287</v>
      </c>
      <c r="M25" s="187">
        <v>184802230.44</v>
      </c>
      <c r="N25" s="186">
        <v>0</v>
      </c>
      <c r="O25" s="187">
        <v>0</v>
      </c>
      <c r="P25" s="212">
        <v>3048</v>
      </c>
      <c r="Q25" s="213">
        <v>114862503.19</v>
      </c>
      <c r="R25" s="212">
        <v>2822</v>
      </c>
      <c r="S25" s="213">
        <v>79148607.599999994</v>
      </c>
      <c r="T25" s="212">
        <v>5592</v>
      </c>
      <c r="U25" s="213">
        <v>184392257.74000001</v>
      </c>
      <c r="V25" s="212">
        <v>278</v>
      </c>
      <c r="W25" s="213">
        <v>9618853.0500000007</v>
      </c>
    </row>
    <row r="26" spans="2:23" x14ac:dyDescent="0.25">
      <c r="B26" s="185" t="s">
        <v>926</v>
      </c>
      <c r="C26" s="545" t="s">
        <v>2</v>
      </c>
      <c r="D26" s="336"/>
      <c r="E26" s="185" t="s">
        <v>982</v>
      </c>
      <c r="F26" s="196">
        <v>1582</v>
      </c>
      <c r="G26" s="40">
        <v>3.7102531509008302E-3</v>
      </c>
      <c r="H26" s="41">
        <v>65011659.780000001</v>
      </c>
      <c r="I26" s="40">
        <v>1.0002372027629399E-2</v>
      </c>
      <c r="J26" s="186">
        <v>74</v>
      </c>
      <c r="K26" s="187">
        <v>1727931.51</v>
      </c>
      <c r="L26" s="186">
        <v>1508</v>
      </c>
      <c r="M26" s="187">
        <v>63283728.270000003</v>
      </c>
      <c r="N26" s="186">
        <v>0</v>
      </c>
      <c r="O26" s="187">
        <v>0</v>
      </c>
      <c r="P26" s="212">
        <v>950</v>
      </c>
      <c r="Q26" s="213">
        <v>41195259.119999997</v>
      </c>
      <c r="R26" s="212">
        <v>632</v>
      </c>
      <c r="S26" s="213">
        <v>23816400.66</v>
      </c>
      <c r="T26" s="212">
        <v>1477</v>
      </c>
      <c r="U26" s="213">
        <v>60714105.600000001</v>
      </c>
      <c r="V26" s="212">
        <v>105</v>
      </c>
      <c r="W26" s="213">
        <v>4297554.18</v>
      </c>
    </row>
    <row r="27" spans="2:23" x14ac:dyDescent="0.25">
      <c r="B27" s="89" t="s">
        <v>926</v>
      </c>
      <c r="C27" s="551" t="s">
        <v>2</v>
      </c>
      <c r="D27" s="336"/>
      <c r="E27" s="89" t="s">
        <v>983</v>
      </c>
      <c r="F27" s="193">
        <v>98</v>
      </c>
      <c r="G27" s="195">
        <v>2.2983869076376799E-4</v>
      </c>
      <c r="H27" s="194">
        <v>5928067.25</v>
      </c>
      <c r="I27" s="195">
        <v>9.1206307053165599E-4</v>
      </c>
      <c r="J27" s="186">
        <v>14</v>
      </c>
      <c r="K27" s="187">
        <v>352711.29</v>
      </c>
      <c r="L27" s="186">
        <v>84</v>
      </c>
      <c r="M27" s="187">
        <v>5575355.96</v>
      </c>
      <c r="N27" s="186">
        <v>0</v>
      </c>
      <c r="O27" s="187">
        <v>0</v>
      </c>
      <c r="P27" s="212">
        <v>19</v>
      </c>
      <c r="Q27" s="213">
        <v>1315382.52</v>
      </c>
      <c r="R27" s="212">
        <v>79</v>
      </c>
      <c r="S27" s="213">
        <v>4612684.7300000004</v>
      </c>
      <c r="T27" s="212">
        <v>92</v>
      </c>
      <c r="U27" s="213">
        <v>5517687.5999999996</v>
      </c>
      <c r="V27" s="212">
        <v>6</v>
      </c>
      <c r="W27" s="213">
        <v>410379.65</v>
      </c>
    </row>
    <row r="28" spans="2:23" x14ac:dyDescent="0.25">
      <c r="B28" s="185" t="s">
        <v>926</v>
      </c>
      <c r="C28" s="545" t="s">
        <v>2</v>
      </c>
      <c r="D28" s="336"/>
      <c r="E28" s="185" t="s">
        <v>984</v>
      </c>
      <c r="F28" s="196">
        <v>79</v>
      </c>
      <c r="G28" s="40">
        <v>1.8527812826875199E-4</v>
      </c>
      <c r="H28" s="41">
        <v>4111350.3</v>
      </c>
      <c r="I28" s="40">
        <v>6.32551997221227E-4</v>
      </c>
      <c r="J28" s="186">
        <v>6</v>
      </c>
      <c r="K28" s="187">
        <v>174467.47</v>
      </c>
      <c r="L28" s="186">
        <v>73</v>
      </c>
      <c r="M28" s="187">
        <v>3936882.83</v>
      </c>
      <c r="N28" s="186">
        <v>0</v>
      </c>
      <c r="O28" s="187">
        <v>0</v>
      </c>
      <c r="P28" s="212">
        <v>31</v>
      </c>
      <c r="Q28" s="213">
        <v>1668441.65</v>
      </c>
      <c r="R28" s="212">
        <v>48</v>
      </c>
      <c r="S28" s="213">
        <v>2442908.65</v>
      </c>
      <c r="T28" s="212">
        <v>74</v>
      </c>
      <c r="U28" s="213">
        <v>3702480.74</v>
      </c>
      <c r="V28" s="212">
        <v>5</v>
      </c>
      <c r="W28" s="213">
        <v>408869.56</v>
      </c>
    </row>
    <row r="29" spans="2:23" x14ac:dyDescent="0.25">
      <c r="B29" s="89" t="s">
        <v>926</v>
      </c>
      <c r="C29" s="551" t="s">
        <v>2</v>
      </c>
      <c r="D29" s="336"/>
      <c r="E29" s="89" t="s">
        <v>985</v>
      </c>
      <c r="F29" s="193">
        <v>89</v>
      </c>
      <c r="G29" s="195">
        <v>2.0873105589770799E-4</v>
      </c>
      <c r="H29" s="194">
        <v>7672668.6799999997</v>
      </c>
      <c r="I29" s="195">
        <v>1.18047880706024E-3</v>
      </c>
      <c r="J29" s="186">
        <v>9</v>
      </c>
      <c r="K29" s="187">
        <v>484653</v>
      </c>
      <c r="L29" s="186">
        <v>80</v>
      </c>
      <c r="M29" s="187">
        <v>7188015.6799999997</v>
      </c>
      <c r="N29" s="186">
        <v>0</v>
      </c>
      <c r="O29" s="187">
        <v>0</v>
      </c>
      <c r="P29" s="212">
        <v>75</v>
      </c>
      <c r="Q29" s="213">
        <v>6424936.3600000003</v>
      </c>
      <c r="R29" s="212">
        <v>14</v>
      </c>
      <c r="S29" s="213">
        <v>1247732.32</v>
      </c>
      <c r="T29" s="212">
        <v>25</v>
      </c>
      <c r="U29" s="213">
        <v>2047434.63</v>
      </c>
      <c r="V29" s="212">
        <v>64</v>
      </c>
      <c r="W29" s="213">
        <v>5625234.0499999998</v>
      </c>
    </row>
    <row r="30" spans="2:23" x14ac:dyDescent="0.25">
      <c r="B30" s="185" t="s">
        <v>926</v>
      </c>
      <c r="C30" s="545" t="s">
        <v>2</v>
      </c>
      <c r="D30" s="336"/>
      <c r="E30" s="185" t="s">
        <v>986</v>
      </c>
      <c r="F30" s="196">
        <v>686</v>
      </c>
      <c r="G30" s="40">
        <v>1.6088708353463801E-3</v>
      </c>
      <c r="H30" s="41">
        <v>24200772.300000001</v>
      </c>
      <c r="I30" s="40">
        <v>3.7234109807333E-3</v>
      </c>
      <c r="J30" s="186">
        <v>35</v>
      </c>
      <c r="K30" s="187">
        <v>594325.12</v>
      </c>
      <c r="L30" s="186">
        <v>651</v>
      </c>
      <c r="M30" s="187">
        <v>23606447.18</v>
      </c>
      <c r="N30" s="186">
        <v>0</v>
      </c>
      <c r="O30" s="187">
        <v>0</v>
      </c>
      <c r="P30" s="212">
        <v>500</v>
      </c>
      <c r="Q30" s="213">
        <v>17826518.559999999</v>
      </c>
      <c r="R30" s="212">
        <v>186</v>
      </c>
      <c r="S30" s="213">
        <v>6374253.7400000002</v>
      </c>
      <c r="T30" s="212">
        <v>649</v>
      </c>
      <c r="U30" s="213">
        <v>22822272.52</v>
      </c>
      <c r="V30" s="212">
        <v>37</v>
      </c>
      <c r="W30" s="213">
        <v>1378499.78</v>
      </c>
    </row>
    <row r="31" spans="2:23" x14ac:dyDescent="0.25">
      <c r="B31" s="89" t="s">
        <v>926</v>
      </c>
      <c r="C31" s="551" t="s">
        <v>2</v>
      </c>
      <c r="D31" s="336"/>
      <c r="E31" s="89" t="s">
        <v>987</v>
      </c>
      <c r="F31" s="193">
        <v>128</v>
      </c>
      <c r="G31" s="195">
        <v>3.00197473650636E-4</v>
      </c>
      <c r="H31" s="194">
        <v>8835636.4499999993</v>
      </c>
      <c r="I31" s="195">
        <v>1.3594072689861001E-3</v>
      </c>
      <c r="J31" s="186">
        <v>12</v>
      </c>
      <c r="K31" s="187">
        <v>432121.63</v>
      </c>
      <c r="L31" s="186">
        <v>116</v>
      </c>
      <c r="M31" s="187">
        <v>8403514.8200000003</v>
      </c>
      <c r="N31" s="186">
        <v>0</v>
      </c>
      <c r="O31" s="187">
        <v>0</v>
      </c>
      <c r="P31" s="212">
        <v>84</v>
      </c>
      <c r="Q31" s="213">
        <v>5869127.1200000001</v>
      </c>
      <c r="R31" s="212">
        <v>44</v>
      </c>
      <c r="S31" s="213">
        <v>2966509.33</v>
      </c>
      <c r="T31" s="212">
        <v>111</v>
      </c>
      <c r="U31" s="213">
        <v>7674880.2699999996</v>
      </c>
      <c r="V31" s="212">
        <v>17</v>
      </c>
      <c r="W31" s="213">
        <v>1160756.18</v>
      </c>
    </row>
    <row r="32" spans="2:23" x14ac:dyDescent="0.25">
      <c r="B32" s="185" t="s">
        <v>926</v>
      </c>
      <c r="C32" s="545" t="s">
        <v>2</v>
      </c>
      <c r="D32" s="336"/>
      <c r="E32" s="185" t="s">
        <v>988</v>
      </c>
      <c r="F32" s="196">
        <v>544</v>
      </c>
      <c r="G32" s="40">
        <v>1.2758392630152001E-3</v>
      </c>
      <c r="H32" s="41">
        <v>16129579.73</v>
      </c>
      <c r="I32" s="40">
        <v>2.4816172614993501E-3</v>
      </c>
      <c r="J32" s="186">
        <v>53</v>
      </c>
      <c r="K32" s="187">
        <v>692533.68</v>
      </c>
      <c r="L32" s="186">
        <v>491</v>
      </c>
      <c r="M32" s="187">
        <v>15437046.050000001</v>
      </c>
      <c r="N32" s="186">
        <v>0</v>
      </c>
      <c r="O32" s="187">
        <v>0</v>
      </c>
      <c r="P32" s="212">
        <v>264</v>
      </c>
      <c r="Q32" s="213">
        <v>8764825.5199999996</v>
      </c>
      <c r="R32" s="212">
        <v>280</v>
      </c>
      <c r="S32" s="213">
        <v>7364754.21</v>
      </c>
      <c r="T32" s="212">
        <v>532</v>
      </c>
      <c r="U32" s="213">
        <v>15770023.18</v>
      </c>
      <c r="V32" s="212">
        <v>12</v>
      </c>
      <c r="W32" s="213">
        <v>359556.55</v>
      </c>
    </row>
    <row r="33" spans="1:23" x14ac:dyDescent="0.25">
      <c r="B33" s="89" t="s">
        <v>926</v>
      </c>
      <c r="C33" s="551" t="s">
        <v>2</v>
      </c>
      <c r="D33" s="336"/>
      <c r="E33" s="89" t="s">
        <v>989</v>
      </c>
      <c r="F33" s="193">
        <v>412</v>
      </c>
      <c r="G33" s="195">
        <v>9.6626061831298397E-4</v>
      </c>
      <c r="H33" s="194">
        <v>14705013.609999999</v>
      </c>
      <c r="I33" s="195">
        <v>2.2624405729112498E-3</v>
      </c>
      <c r="J33" s="186">
        <v>19</v>
      </c>
      <c r="K33" s="187">
        <v>229792.83</v>
      </c>
      <c r="L33" s="186">
        <v>393</v>
      </c>
      <c r="M33" s="187">
        <v>14475220.779999999</v>
      </c>
      <c r="N33" s="186">
        <v>0</v>
      </c>
      <c r="O33" s="187">
        <v>0</v>
      </c>
      <c r="P33" s="212">
        <v>205</v>
      </c>
      <c r="Q33" s="213">
        <v>7708010.7599999998</v>
      </c>
      <c r="R33" s="212">
        <v>207</v>
      </c>
      <c r="S33" s="213">
        <v>6997002.8499999996</v>
      </c>
      <c r="T33" s="212">
        <v>386</v>
      </c>
      <c r="U33" s="213">
        <v>13833075.32</v>
      </c>
      <c r="V33" s="212">
        <v>26</v>
      </c>
      <c r="W33" s="213">
        <v>871938.29</v>
      </c>
    </row>
    <row r="34" spans="1:23" x14ac:dyDescent="0.25">
      <c r="B34" s="185" t="s">
        <v>926</v>
      </c>
      <c r="C34" s="545" t="s">
        <v>2</v>
      </c>
      <c r="D34" s="336"/>
      <c r="E34" s="185" t="s">
        <v>990</v>
      </c>
      <c r="F34" s="196">
        <v>438</v>
      </c>
      <c r="G34" s="40">
        <v>1.02723823014827E-3</v>
      </c>
      <c r="H34" s="41">
        <v>16831789.899999999</v>
      </c>
      <c r="I34" s="40">
        <v>2.58965584082025E-3</v>
      </c>
      <c r="J34" s="186">
        <v>37</v>
      </c>
      <c r="K34" s="187">
        <v>692318.85</v>
      </c>
      <c r="L34" s="186">
        <v>401</v>
      </c>
      <c r="M34" s="187">
        <v>16139471.050000001</v>
      </c>
      <c r="N34" s="186">
        <v>0</v>
      </c>
      <c r="O34" s="187">
        <v>0</v>
      </c>
      <c r="P34" s="212">
        <v>196</v>
      </c>
      <c r="Q34" s="213">
        <v>8461235.9800000004</v>
      </c>
      <c r="R34" s="212">
        <v>242</v>
      </c>
      <c r="S34" s="213">
        <v>8370553.9199999999</v>
      </c>
      <c r="T34" s="212">
        <v>425</v>
      </c>
      <c r="U34" s="213">
        <v>16198039.33</v>
      </c>
      <c r="V34" s="212">
        <v>13</v>
      </c>
      <c r="W34" s="213">
        <v>633750.56999999995</v>
      </c>
    </row>
    <row r="35" spans="1:23" x14ac:dyDescent="0.25">
      <c r="B35" s="89" t="s">
        <v>926</v>
      </c>
      <c r="C35" s="551" t="s">
        <v>2</v>
      </c>
      <c r="D35" s="336"/>
      <c r="E35" s="89" t="s">
        <v>991</v>
      </c>
      <c r="F35" s="193">
        <v>384</v>
      </c>
      <c r="G35" s="195">
        <v>9.0059242095190698E-4</v>
      </c>
      <c r="H35" s="194">
        <v>21149435.23</v>
      </c>
      <c r="I35" s="195">
        <v>3.2539473697576898E-3</v>
      </c>
      <c r="J35" s="186">
        <v>36</v>
      </c>
      <c r="K35" s="187">
        <v>828360.49</v>
      </c>
      <c r="L35" s="186">
        <v>348</v>
      </c>
      <c r="M35" s="187">
        <v>20321074.739999998</v>
      </c>
      <c r="N35" s="186">
        <v>0</v>
      </c>
      <c r="O35" s="187">
        <v>0</v>
      </c>
      <c r="P35" s="212">
        <v>185</v>
      </c>
      <c r="Q35" s="213">
        <v>11611556.16</v>
      </c>
      <c r="R35" s="212">
        <v>199</v>
      </c>
      <c r="S35" s="213">
        <v>9537879.0700000003</v>
      </c>
      <c r="T35" s="212">
        <v>352</v>
      </c>
      <c r="U35" s="213">
        <v>19370307.960000001</v>
      </c>
      <c r="V35" s="212">
        <v>32</v>
      </c>
      <c r="W35" s="213">
        <v>1779127.27</v>
      </c>
    </row>
    <row r="36" spans="1:23" x14ac:dyDescent="0.25">
      <c r="B36" s="185" t="s">
        <v>926</v>
      </c>
      <c r="C36" s="545" t="s">
        <v>2</v>
      </c>
      <c r="D36" s="336"/>
      <c r="E36" s="185" t="s">
        <v>992</v>
      </c>
      <c r="F36" s="196">
        <v>1</v>
      </c>
      <c r="G36" s="40">
        <v>2.34529276289559E-6</v>
      </c>
      <c r="H36" s="41">
        <v>6117.2</v>
      </c>
      <c r="I36" s="40">
        <v>9.4116209883689304E-7</v>
      </c>
      <c r="J36" s="186">
        <v>1</v>
      </c>
      <c r="K36" s="187">
        <v>6117.2</v>
      </c>
      <c r="L36" s="186">
        <v>0</v>
      </c>
      <c r="M36" s="187">
        <v>0</v>
      </c>
      <c r="N36" s="186">
        <v>0</v>
      </c>
      <c r="O36" s="187">
        <v>0</v>
      </c>
      <c r="P36" s="212">
        <v>0</v>
      </c>
      <c r="Q36" s="213">
        <v>0</v>
      </c>
      <c r="R36" s="212">
        <v>1</v>
      </c>
      <c r="S36" s="213">
        <v>6117.2</v>
      </c>
      <c r="T36" s="212">
        <v>1</v>
      </c>
      <c r="U36" s="213">
        <v>6117.2</v>
      </c>
      <c r="V36" s="212">
        <v>0</v>
      </c>
      <c r="W36" s="213">
        <v>0</v>
      </c>
    </row>
    <row r="37" spans="1:23" x14ac:dyDescent="0.25">
      <c r="B37" s="89" t="s">
        <v>926</v>
      </c>
      <c r="C37" s="551" t="s">
        <v>2</v>
      </c>
      <c r="D37" s="336"/>
      <c r="E37" s="89" t="s">
        <v>993</v>
      </c>
      <c r="F37" s="193">
        <v>4787</v>
      </c>
      <c r="G37" s="195">
        <v>1.1226916455981201E-2</v>
      </c>
      <c r="H37" s="194">
        <v>84050369.819999993</v>
      </c>
      <c r="I37" s="195">
        <v>1.2931573672237E-2</v>
      </c>
      <c r="J37" s="186">
        <v>483</v>
      </c>
      <c r="K37" s="187">
        <v>3516611.4</v>
      </c>
      <c r="L37" s="186">
        <v>4304</v>
      </c>
      <c r="M37" s="187">
        <v>80533758.420000002</v>
      </c>
      <c r="N37" s="186">
        <v>0</v>
      </c>
      <c r="O37" s="187">
        <v>0</v>
      </c>
      <c r="P37" s="212">
        <v>2211</v>
      </c>
      <c r="Q37" s="213">
        <v>46295104.609999999</v>
      </c>
      <c r="R37" s="212">
        <v>2576</v>
      </c>
      <c r="S37" s="213">
        <v>37755265.210000001</v>
      </c>
      <c r="T37" s="212">
        <v>4736</v>
      </c>
      <c r="U37" s="213">
        <v>82930991.829999998</v>
      </c>
      <c r="V37" s="212">
        <v>51</v>
      </c>
      <c r="W37" s="213">
        <v>1119377.99</v>
      </c>
    </row>
    <row r="38" spans="1:23" x14ac:dyDescent="0.25">
      <c r="A38" s="179" t="s">
        <v>2</v>
      </c>
      <c r="B38" s="190" t="s">
        <v>994</v>
      </c>
      <c r="C38" s="556" t="s">
        <v>2</v>
      </c>
      <c r="D38" s="381"/>
      <c r="E38" s="190" t="s">
        <v>2</v>
      </c>
      <c r="F38" s="197">
        <v>139436</v>
      </c>
      <c r="G38" s="198">
        <v>0.32701824168711002</v>
      </c>
      <c r="H38" s="199">
        <v>2603418142.6700001</v>
      </c>
      <c r="I38" s="198">
        <v>0.40054902296889799</v>
      </c>
      <c r="J38" s="191">
        <v>12838</v>
      </c>
      <c r="K38" s="192">
        <v>112795691.06999999</v>
      </c>
      <c r="L38" s="191">
        <v>126598</v>
      </c>
      <c r="M38" s="192">
        <v>2490622451.5999999</v>
      </c>
      <c r="N38" s="191">
        <v>0</v>
      </c>
      <c r="O38" s="192">
        <v>0</v>
      </c>
      <c r="P38" s="215">
        <v>70263</v>
      </c>
      <c r="Q38" s="216">
        <v>1498367109.03</v>
      </c>
      <c r="R38" s="215">
        <v>69173</v>
      </c>
      <c r="S38" s="216">
        <v>1105051033.6400001</v>
      </c>
      <c r="T38" s="215">
        <v>136349</v>
      </c>
      <c r="U38" s="216">
        <v>2505968671.4099998</v>
      </c>
      <c r="V38" s="215">
        <v>3087</v>
      </c>
      <c r="W38" s="216">
        <v>97449471.260000005</v>
      </c>
    </row>
    <row r="39" spans="1:23" x14ac:dyDescent="0.25">
      <c r="B39" s="185" t="s">
        <v>927</v>
      </c>
      <c r="C39" s="545" t="s">
        <v>2</v>
      </c>
      <c r="D39" s="336"/>
      <c r="E39" s="185" t="s">
        <v>995</v>
      </c>
      <c r="F39" s="196">
        <v>446</v>
      </c>
      <c r="G39" s="40">
        <v>1.0460005722514301E-3</v>
      </c>
      <c r="H39" s="41">
        <v>38618126.840000004</v>
      </c>
      <c r="I39" s="40">
        <v>5.9415937536591501E-3</v>
      </c>
      <c r="J39" s="186">
        <v>61</v>
      </c>
      <c r="K39" s="187">
        <v>3071997.24</v>
      </c>
      <c r="L39" s="186">
        <v>384</v>
      </c>
      <c r="M39" s="187">
        <v>35546129.600000001</v>
      </c>
      <c r="N39" s="186">
        <v>1</v>
      </c>
      <c r="O39" s="187">
        <v>0</v>
      </c>
      <c r="P39" s="212">
        <v>172</v>
      </c>
      <c r="Q39" s="213">
        <v>17909928.440000001</v>
      </c>
      <c r="R39" s="212">
        <v>274</v>
      </c>
      <c r="S39" s="213">
        <v>20708198.399999999</v>
      </c>
      <c r="T39" s="212">
        <v>384</v>
      </c>
      <c r="U39" s="213">
        <v>32809190.859999999</v>
      </c>
      <c r="V39" s="212">
        <v>62</v>
      </c>
      <c r="W39" s="213">
        <v>5808935.9800000004</v>
      </c>
    </row>
    <row r="40" spans="1:23" x14ac:dyDescent="0.25">
      <c r="B40" s="89" t="s">
        <v>927</v>
      </c>
      <c r="C40" s="551" t="s">
        <v>2</v>
      </c>
      <c r="D40" s="336"/>
      <c r="E40" s="89" t="s">
        <v>996</v>
      </c>
      <c r="F40" s="193">
        <v>1</v>
      </c>
      <c r="G40" s="195">
        <v>2.34529276289559E-6</v>
      </c>
      <c r="H40" s="194">
        <v>7986.22</v>
      </c>
      <c r="I40" s="195">
        <v>1.22872026040887E-6</v>
      </c>
      <c r="J40" s="186">
        <v>1</v>
      </c>
      <c r="K40" s="187">
        <v>7986.22</v>
      </c>
      <c r="L40" s="186">
        <v>0</v>
      </c>
      <c r="M40" s="187">
        <v>0</v>
      </c>
      <c r="N40" s="186">
        <v>0</v>
      </c>
      <c r="O40" s="187">
        <v>0</v>
      </c>
      <c r="P40" s="212">
        <v>0</v>
      </c>
      <c r="Q40" s="213">
        <v>0</v>
      </c>
      <c r="R40" s="212">
        <v>1</v>
      </c>
      <c r="S40" s="213">
        <v>7986.22</v>
      </c>
      <c r="T40" s="212">
        <v>1</v>
      </c>
      <c r="U40" s="213">
        <v>7986.22</v>
      </c>
      <c r="V40" s="212">
        <v>0</v>
      </c>
      <c r="W40" s="213">
        <v>0</v>
      </c>
    </row>
    <row r="41" spans="1:23" x14ac:dyDescent="0.25">
      <c r="B41" s="185" t="s">
        <v>927</v>
      </c>
      <c r="C41" s="545" t="s">
        <v>2</v>
      </c>
      <c r="D41" s="336"/>
      <c r="E41" s="185" t="s">
        <v>997</v>
      </c>
      <c r="F41" s="196">
        <v>2</v>
      </c>
      <c r="G41" s="40">
        <v>4.69058552579118E-6</v>
      </c>
      <c r="H41" s="41">
        <v>11051.33</v>
      </c>
      <c r="I41" s="40">
        <v>1.7003029061889599E-6</v>
      </c>
      <c r="J41" s="186">
        <v>2</v>
      </c>
      <c r="K41" s="187">
        <v>11051.33</v>
      </c>
      <c r="L41" s="186">
        <v>0</v>
      </c>
      <c r="M41" s="187">
        <v>0</v>
      </c>
      <c r="N41" s="186">
        <v>0</v>
      </c>
      <c r="O41" s="187">
        <v>0</v>
      </c>
      <c r="P41" s="212">
        <v>0</v>
      </c>
      <c r="Q41" s="213">
        <v>0</v>
      </c>
      <c r="R41" s="212">
        <v>2</v>
      </c>
      <c r="S41" s="213">
        <v>11051.33</v>
      </c>
      <c r="T41" s="212">
        <v>2</v>
      </c>
      <c r="U41" s="213">
        <v>11051.33</v>
      </c>
      <c r="V41" s="212">
        <v>0</v>
      </c>
      <c r="W41" s="213">
        <v>0</v>
      </c>
    </row>
    <row r="42" spans="1:23" x14ac:dyDescent="0.25">
      <c r="B42" s="89" t="s">
        <v>927</v>
      </c>
      <c r="C42" s="551" t="s">
        <v>2</v>
      </c>
      <c r="D42" s="336"/>
      <c r="E42" s="89" t="s">
        <v>998</v>
      </c>
      <c r="F42" s="193">
        <v>1</v>
      </c>
      <c r="G42" s="195">
        <v>2.34529276289559E-6</v>
      </c>
      <c r="H42" s="194">
        <v>14050.71</v>
      </c>
      <c r="I42" s="195">
        <v>2.16177265967248E-6</v>
      </c>
      <c r="J42" s="186">
        <v>1</v>
      </c>
      <c r="K42" s="187">
        <v>14050.71</v>
      </c>
      <c r="L42" s="186">
        <v>0</v>
      </c>
      <c r="M42" s="187">
        <v>0</v>
      </c>
      <c r="N42" s="186">
        <v>0</v>
      </c>
      <c r="O42" s="187">
        <v>0</v>
      </c>
      <c r="P42" s="212">
        <v>0</v>
      </c>
      <c r="Q42" s="213">
        <v>0</v>
      </c>
      <c r="R42" s="212">
        <v>1</v>
      </c>
      <c r="S42" s="213">
        <v>14050.71</v>
      </c>
      <c r="T42" s="212">
        <v>1</v>
      </c>
      <c r="U42" s="213">
        <v>14050.71</v>
      </c>
      <c r="V42" s="212">
        <v>0</v>
      </c>
      <c r="W42" s="213">
        <v>0</v>
      </c>
    </row>
    <row r="43" spans="1:23" x14ac:dyDescent="0.25">
      <c r="B43" s="185" t="s">
        <v>927</v>
      </c>
      <c r="C43" s="545" t="s">
        <v>2</v>
      </c>
      <c r="D43" s="336"/>
      <c r="E43" s="185" t="s">
        <v>999</v>
      </c>
      <c r="F43" s="196">
        <v>319</v>
      </c>
      <c r="G43" s="40">
        <v>7.4814839136369397E-4</v>
      </c>
      <c r="H43" s="41">
        <v>21811122.039999999</v>
      </c>
      <c r="I43" s="40">
        <v>3.3557512255858899E-3</v>
      </c>
      <c r="J43" s="186">
        <v>55</v>
      </c>
      <c r="K43" s="187">
        <v>1596223.27</v>
      </c>
      <c r="L43" s="186">
        <v>264</v>
      </c>
      <c r="M43" s="187">
        <v>20214898.77</v>
      </c>
      <c r="N43" s="186">
        <v>0</v>
      </c>
      <c r="O43" s="187">
        <v>0</v>
      </c>
      <c r="P43" s="212">
        <v>65</v>
      </c>
      <c r="Q43" s="213">
        <v>6275494.2599999998</v>
      </c>
      <c r="R43" s="212">
        <v>254</v>
      </c>
      <c r="S43" s="213">
        <v>15535627.779999999</v>
      </c>
      <c r="T43" s="212">
        <v>286</v>
      </c>
      <c r="U43" s="213">
        <v>19638424.48</v>
      </c>
      <c r="V43" s="212">
        <v>33</v>
      </c>
      <c r="W43" s="213">
        <v>2172697.56</v>
      </c>
    </row>
    <row r="44" spans="1:23" x14ac:dyDescent="0.25">
      <c r="B44" s="89" t="s">
        <v>927</v>
      </c>
      <c r="C44" s="551" t="s">
        <v>2</v>
      </c>
      <c r="D44" s="336"/>
      <c r="E44" s="89" t="s">
        <v>1000</v>
      </c>
      <c r="F44" s="193">
        <v>292</v>
      </c>
      <c r="G44" s="195">
        <v>6.8482548676551301E-4</v>
      </c>
      <c r="H44" s="194">
        <v>25259653.48</v>
      </c>
      <c r="I44" s="195">
        <v>3.8863251953719698E-3</v>
      </c>
      <c r="J44" s="186">
        <v>64</v>
      </c>
      <c r="K44" s="187">
        <v>2512891.4900000002</v>
      </c>
      <c r="L44" s="186">
        <v>227</v>
      </c>
      <c r="M44" s="187">
        <v>22625349.440000001</v>
      </c>
      <c r="N44" s="186">
        <v>1</v>
      </c>
      <c r="O44" s="187">
        <v>121412.55</v>
      </c>
      <c r="P44" s="212">
        <v>96</v>
      </c>
      <c r="Q44" s="213">
        <v>12192280.35</v>
      </c>
      <c r="R44" s="212">
        <v>196</v>
      </c>
      <c r="S44" s="213">
        <v>13067373.130000001</v>
      </c>
      <c r="T44" s="212">
        <v>256</v>
      </c>
      <c r="U44" s="213">
        <v>21787017.780000001</v>
      </c>
      <c r="V44" s="212">
        <v>36</v>
      </c>
      <c r="W44" s="213">
        <v>3472635.7</v>
      </c>
    </row>
    <row r="45" spans="1:23" x14ac:dyDescent="0.25">
      <c r="B45" s="185" t="s">
        <v>927</v>
      </c>
      <c r="C45" s="545" t="s">
        <v>2</v>
      </c>
      <c r="D45" s="336"/>
      <c r="E45" s="185" t="s">
        <v>1001</v>
      </c>
      <c r="F45" s="196">
        <v>70</v>
      </c>
      <c r="G45" s="40">
        <v>1.6417049340269099E-4</v>
      </c>
      <c r="H45" s="41">
        <v>5562358.71</v>
      </c>
      <c r="I45" s="40">
        <v>8.5579696560309805E-4</v>
      </c>
      <c r="J45" s="186">
        <v>15</v>
      </c>
      <c r="K45" s="187">
        <v>635293.02</v>
      </c>
      <c r="L45" s="186">
        <v>55</v>
      </c>
      <c r="M45" s="187">
        <v>4927065.6900000004</v>
      </c>
      <c r="N45" s="186">
        <v>0</v>
      </c>
      <c r="O45" s="187">
        <v>0</v>
      </c>
      <c r="P45" s="212">
        <v>25</v>
      </c>
      <c r="Q45" s="213">
        <v>2533360.5299999998</v>
      </c>
      <c r="R45" s="212">
        <v>45</v>
      </c>
      <c r="S45" s="213">
        <v>3028998.18</v>
      </c>
      <c r="T45" s="212">
        <v>57</v>
      </c>
      <c r="U45" s="213">
        <v>4343540.24</v>
      </c>
      <c r="V45" s="212">
        <v>13</v>
      </c>
      <c r="W45" s="213">
        <v>1218818.47</v>
      </c>
    </row>
    <row r="46" spans="1:23" x14ac:dyDescent="0.25">
      <c r="B46" s="89" t="s">
        <v>927</v>
      </c>
      <c r="C46" s="551" t="s">
        <v>2</v>
      </c>
      <c r="D46" s="336"/>
      <c r="E46" s="89" t="s">
        <v>1002</v>
      </c>
      <c r="F46" s="193">
        <v>33</v>
      </c>
      <c r="G46" s="195">
        <v>7.7394661175554503E-5</v>
      </c>
      <c r="H46" s="194">
        <v>2124025.2000000002</v>
      </c>
      <c r="I46" s="195">
        <v>3.2679199882535299E-4</v>
      </c>
      <c r="J46" s="186">
        <v>8</v>
      </c>
      <c r="K46" s="187">
        <v>407027.68</v>
      </c>
      <c r="L46" s="186">
        <v>25</v>
      </c>
      <c r="M46" s="187">
        <v>1716997.52</v>
      </c>
      <c r="N46" s="186">
        <v>0</v>
      </c>
      <c r="O46" s="187">
        <v>0</v>
      </c>
      <c r="P46" s="212">
        <v>4</v>
      </c>
      <c r="Q46" s="213">
        <v>197308.29</v>
      </c>
      <c r="R46" s="212">
        <v>29</v>
      </c>
      <c r="S46" s="213">
        <v>1926716.91</v>
      </c>
      <c r="T46" s="212">
        <v>26</v>
      </c>
      <c r="U46" s="213">
        <v>1593974.71</v>
      </c>
      <c r="V46" s="212">
        <v>7</v>
      </c>
      <c r="W46" s="213">
        <v>530050.49</v>
      </c>
    </row>
    <row r="47" spans="1:23" x14ac:dyDescent="0.25">
      <c r="A47" s="179" t="s">
        <v>2</v>
      </c>
      <c r="B47" s="190" t="s">
        <v>1003</v>
      </c>
      <c r="C47" s="556" t="s">
        <v>2</v>
      </c>
      <c r="D47" s="381"/>
      <c r="E47" s="190" t="s">
        <v>2</v>
      </c>
      <c r="F47" s="197">
        <v>1164</v>
      </c>
      <c r="G47" s="198">
        <v>2.7299207760104701E-3</v>
      </c>
      <c r="H47" s="199">
        <v>93408374.530000001</v>
      </c>
      <c r="I47" s="198">
        <v>1.4371349934871699E-2</v>
      </c>
      <c r="J47" s="191">
        <v>207</v>
      </c>
      <c r="K47" s="192">
        <v>8256520.96</v>
      </c>
      <c r="L47" s="191">
        <v>955</v>
      </c>
      <c r="M47" s="192">
        <v>85030441.019999996</v>
      </c>
      <c r="N47" s="191">
        <v>2</v>
      </c>
      <c r="O47" s="192">
        <v>121412.55</v>
      </c>
      <c r="P47" s="215">
        <v>362</v>
      </c>
      <c r="Q47" s="216">
        <v>39108371.869999997</v>
      </c>
      <c r="R47" s="215">
        <v>802</v>
      </c>
      <c r="S47" s="216">
        <v>54300002.659999996</v>
      </c>
      <c r="T47" s="215">
        <v>1013</v>
      </c>
      <c r="U47" s="216">
        <v>80205236.329999998</v>
      </c>
      <c r="V47" s="215">
        <v>151</v>
      </c>
      <c r="W47" s="216">
        <v>13203138.199999999</v>
      </c>
    </row>
    <row r="48" spans="1:23" x14ac:dyDescent="0.25">
      <c r="B48" s="185" t="s">
        <v>928</v>
      </c>
      <c r="C48" s="545" t="s">
        <v>2</v>
      </c>
      <c r="D48" s="336"/>
      <c r="E48" s="185" t="s">
        <v>1004</v>
      </c>
      <c r="F48" s="196">
        <v>79</v>
      </c>
      <c r="G48" s="40">
        <v>1.8527812826875199E-4</v>
      </c>
      <c r="H48" s="41">
        <v>2174715.81</v>
      </c>
      <c r="I48" s="40">
        <v>3.3459100505351698E-4</v>
      </c>
      <c r="J48" s="186">
        <v>3</v>
      </c>
      <c r="K48" s="187">
        <v>23006.03</v>
      </c>
      <c r="L48" s="186">
        <v>76</v>
      </c>
      <c r="M48" s="187">
        <v>2151709.7799999998</v>
      </c>
      <c r="N48" s="186">
        <v>0</v>
      </c>
      <c r="O48" s="187">
        <v>0</v>
      </c>
      <c r="P48" s="212">
        <v>65</v>
      </c>
      <c r="Q48" s="213">
        <v>1840206.58</v>
      </c>
      <c r="R48" s="212">
        <v>14</v>
      </c>
      <c r="S48" s="213">
        <v>334509.23</v>
      </c>
      <c r="T48" s="212">
        <v>76</v>
      </c>
      <c r="U48" s="213">
        <v>2094325.33</v>
      </c>
      <c r="V48" s="212">
        <v>3</v>
      </c>
      <c r="W48" s="213">
        <v>80390.48</v>
      </c>
    </row>
    <row r="49" spans="1:23" x14ac:dyDescent="0.25">
      <c r="B49" s="89" t="s">
        <v>928</v>
      </c>
      <c r="C49" s="551" t="s">
        <v>2</v>
      </c>
      <c r="D49" s="336"/>
      <c r="E49" s="89" t="s">
        <v>1005</v>
      </c>
      <c r="F49" s="193">
        <v>543</v>
      </c>
      <c r="G49" s="195">
        <v>1.27349397025231E-3</v>
      </c>
      <c r="H49" s="194">
        <v>14972785.699999999</v>
      </c>
      <c r="I49" s="195">
        <v>2.30363866063673E-3</v>
      </c>
      <c r="J49" s="186">
        <v>2</v>
      </c>
      <c r="K49" s="187">
        <v>8817.2099999999991</v>
      </c>
      <c r="L49" s="186">
        <v>541</v>
      </c>
      <c r="M49" s="187">
        <v>14963968.49</v>
      </c>
      <c r="N49" s="186">
        <v>0</v>
      </c>
      <c r="O49" s="187">
        <v>0</v>
      </c>
      <c r="P49" s="212">
        <v>514</v>
      </c>
      <c r="Q49" s="213">
        <v>14164086.710000001</v>
      </c>
      <c r="R49" s="212">
        <v>29</v>
      </c>
      <c r="S49" s="213">
        <v>808698.99</v>
      </c>
      <c r="T49" s="212">
        <v>512</v>
      </c>
      <c r="U49" s="213">
        <v>14119047.15</v>
      </c>
      <c r="V49" s="212">
        <v>31</v>
      </c>
      <c r="W49" s="213">
        <v>853738.55</v>
      </c>
    </row>
    <row r="50" spans="1:23" x14ac:dyDescent="0.25">
      <c r="B50" s="185" t="s">
        <v>928</v>
      </c>
      <c r="C50" s="545" t="s">
        <v>2</v>
      </c>
      <c r="D50" s="336"/>
      <c r="E50" s="185" t="s">
        <v>1006</v>
      </c>
      <c r="F50" s="196">
        <v>1955</v>
      </c>
      <c r="G50" s="40">
        <v>4.5850473514608796E-3</v>
      </c>
      <c r="H50" s="41">
        <v>43899580.450000003</v>
      </c>
      <c r="I50" s="40">
        <v>6.7541720516545202E-3</v>
      </c>
      <c r="J50" s="186">
        <v>40</v>
      </c>
      <c r="K50" s="187">
        <v>352714.53</v>
      </c>
      <c r="L50" s="186">
        <v>1915</v>
      </c>
      <c r="M50" s="187">
        <v>43546865.920000002</v>
      </c>
      <c r="N50" s="186">
        <v>0</v>
      </c>
      <c r="O50" s="187">
        <v>0</v>
      </c>
      <c r="P50" s="212">
        <v>1731</v>
      </c>
      <c r="Q50" s="213">
        <v>39141493.009999998</v>
      </c>
      <c r="R50" s="212">
        <v>224</v>
      </c>
      <c r="S50" s="213">
        <v>4758087.4400000004</v>
      </c>
      <c r="T50" s="212">
        <v>1944</v>
      </c>
      <c r="U50" s="213">
        <v>43668034.560000002</v>
      </c>
      <c r="V50" s="212">
        <v>11</v>
      </c>
      <c r="W50" s="213">
        <v>231545.89</v>
      </c>
    </row>
    <row r="51" spans="1:23" x14ac:dyDescent="0.25">
      <c r="B51" s="89" t="s">
        <v>928</v>
      </c>
      <c r="C51" s="551" t="s">
        <v>2</v>
      </c>
      <c r="D51" s="336"/>
      <c r="E51" s="89" t="s">
        <v>1007</v>
      </c>
      <c r="F51" s="193">
        <v>78</v>
      </c>
      <c r="G51" s="195">
        <v>1.82932835505856E-4</v>
      </c>
      <c r="H51" s="194">
        <v>1787735.49</v>
      </c>
      <c r="I51" s="195">
        <v>2.75052129394756E-4</v>
      </c>
      <c r="J51" s="186">
        <v>2</v>
      </c>
      <c r="K51" s="187">
        <v>24592.86</v>
      </c>
      <c r="L51" s="186">
        <v>76</v>
      </c>
      <c r="M51" s="187">
        <v>1763142.63</v>
      </c>
      <c r="N51" s="186">
        <v>0</v>
      </c>
      <c r="O51" s="187">
        <v>0</v>
      </c>
      <c r="P51" s="212">
        <v>49</v>
      </c>
      <c r="Q51" s="213">
        <v>1114105.19</v>
      </c>
      <c r="R51" s="212">
        <v>29</v>
      </c>
      <c r="S51" s="213">
        <v>673630.3</v>
      </c>
      <c r="T51" s="212">
        <v>76</v>
      </c>
      <c r="U51" s="213">
        <v>1737396.06</v>
      </c>
      <c r="V51" s="212">
        <v>2</v>
      </c>
      <c r="W51" s="213">
        <v>50339.43</v>
      </c>
    </row>
    <row r="52" spans="1:23" x14ac:dyDescent="0.25">
      <c r="A52" s="179" t="s">
        <v>2</v>
      </c>
      <c r="B52" s="190" t="s">
        <v>1008</v>
      </c>
      <c r="C52" s="556" t="s">
        <v>2</v>
      </c>
      <c r="D52" s="381"/>
      <c r="E52" s="190" t="s">
        <v>2</v>
      </c>
      <c r="F52" s="197">
        <v>2655</v>
      </c>
      <c r="G52" s="198">
        <v>6.2267522854878004E-3</v>
      </c>
      <c r="H52" s="199">
        <v>62834817.450000003</v>
      </c>
      <c r="I52" s="198">
        <v>9.6674538467395304E-3</v>
      </c>
      <c r="J52" s="191">
        <v>47</v>
      </c>
      <c r="K52" s="192">
        <v>409130.63</v>
      </c>
      <c r="L52" s="191">
        <v>2608</v>
      </c>
      <c r="M52" s="192">
        <v>62425686.82</v>
      </c>
      <c r="N52" s="191">
        <v>0</v>
      </c>
      <c r="O52" s="192">
        <v>0</v>
      </c>
      <c r="P52" s="215">
        <v>2359</v>
      </c>
      <c r="Q52" s="216">
        <v>56259891.490000002</v>
      </c>
      <c r="R52" s="215">
        <v>296</v>
      </c>
      <c r="S52" s="216">
        <v>6574925.96</v>
      </c>
      <c r="T52" s="215">
        <v>2608</v>
      </c>
      <c r="U52" s="216">
        <v>61618803.100000001</v>
      </c>
      <c r="V52" s="215">
        <v>47</v>
      </c>
      <c r="W52" s="216">
        <v>1216014.3500000001</v>
      </c>
    </row>
    <row r="53" spans="1:23" x14ac:dyDescent="0.25">
      <c r="B53" s="185" t="s">
        <v>929</v>
      </c>
      <c r="C53" s="545" t="s">
        <v>2</v>
      </c>
      <c r="D53" s="336"/>
      <c r="E53" s="185" t="s">
        <v>1009</v>
      </c>
      <c r="F53" s="196">
        <v>41</v>
      </c>
      <c r="G53" s="40">
        <v>9.6157003278719304E-5</v>
      </c>
      <c r="H53" s="41">
        <v>5889168.9400000004</v>
      </c>
      <c r="I53" s="40">
        <v>9.06078369184503E-4</v>
      </c>
      <c r="J53" s="186">
        <v>6</v>
      </c>
      <c r="K53" s="187">
        <v>581009.81999999995</v>
      </c>
      <c r="L53" s="186">
        <v>35</v>
      </c>
      <c r="M53" s="187">
        <v>5308159.12</v>
      </c>
      <c r="N53" s="186">
        <v>0</v>
      </c>
      <c r="O53" s="187">
        <v>0</v>
      </c>
      <c r="P53" s="212">
        <v>17</v>
      </c>
      <c r="Q53" s="213">
        <v>2590417.23</v>
      </c>
      <c r="R53" s="212">
        <v>24</v>
      </c>
      <c r="S53" s="213">
        <v>3298751.71</v>
      </c>
      <c r="T53" s="212">
        <v>36</v>
      </c>
      <c r="U53" s="213">
        <v>5128849.8499999996</v>
      </c>
      <c r="V53" s="212">
        <v>5</v>
      </c>
      <c r="W53" s="213">
        <v>760319.09</v>
      </c>
    </row>
    <row r="54" spans="1:23" x14ac:dyDescent="0.25">
      <c r="B54" s="89" t="s">
        <v>929</v>
      </c>
      <c r="C54" s="551" t="s">
        <v>2</v>
      </c>
      <c r="D54" s="336"/>
      <c r="E54" s="89" t="s">
        <v>1010</v>
      </c>
      <c r="F54" s="193">
        <v>2</v>
      </c>
      <c r="G54" s="195">
        <v>4.69058552579118E-6</v>
      </c>
      <c r="H54" s="194">
        <v>6175.15</v>
      </c>
      <c r="I54" s="195">
        <v>9.5007799886102099E-7</v>
      </c>
      <c r="J54" s="186">
        <v>2</v>
      </c>
      <c r="K54" s="187">
        <v>6175.15</v>
      </c>
      <c r="L54" s="186">
        <v>0</v>
      </c>
      <c r="M54" s="187">
        <v>0</v>
      </c>
      <c r="N54" s="186">
        <v>0</v>
      </c>
      <c r="O54" s="187">
        <v>0</v>
      </c>
      <c r="P54" s="212">
        <v>0</v>
      </c>
      <c r="Q54" s="213">
        <v>0</v>
      </c>
      <c r="R54" s="212">
        <v>2</v>
      </c>
      <c r="S54" s="213">
        <v>6175.15</v>
      </c>
      <c r="T54" s="212">
        <v>2</v>
      </c>
      <c r="U54" s="213">
        <v>6175.15</v>
      </c>
      <c r="V54" s="212">
        <v>0</v>
      </c>
      <c r="W54" s="213">
        <v>0</v>
      </c>
    </row>
    <row r="55" spans="1:23" x14ac:dyDescent="0.25">
      <c r="B55" s="185" t="s">
        <v>929</v>
      </c>
      <c r="C55" s="545" t="s">
        <v>2</v>
      </c>
      <c r="D55" s="336"/>
      <c r="E55" s="185" t="s">
        <v>1011</v>
      </c>
      <c r="F55" s="196">
        <v>101</v>
      </c>
      <c r="G55" s="40">
        <v>2.3687456905245499E-4</v>
      </c>
      <c r="H55" s="41">
        <v>10238591.369999999</v>
      </c>
      <c r="I55" s="40">
        <v>1.5752589653636501E-3</v>
      </c>
      <c r="J55" s="186">
        <v>20</v>
      </c>
      <c r="K55" s="187">
        <v>1097265.1000000001</v>
      </c>
      <c r="L55" s="186">
        <v>80</v>
      </c>
      <c r="M55" s="187">
        <v>9033252.6199999992</v>
      </c>
      <c r="N55" s="186">
        <v>1</v>
      </c>
      <c r="O55" s="187">
        <v>108073.65</v>
      </c>
      <c r="P55" s="212">
        <v>35</v>
      </c>
      <c r="Q55" s="213">
        <v>4405762.53</v>
      </c>
      <c r="R55" s="212">
        <v>66</v>
      </c>
      <c r="S55" s="213">
        <v>5832828.8399999999</v>
      </c>
      <c r="T55" s="212">
        <v>88</v>
      </c>
      <c r="U55" s="213">
        <v>8986627.2699999996</v>
      </c>
      <c r="V55" s="212">
        <v>13</v>
      </c>
      <c r="W55" s="213">
        <v>1251964.1000000001</v>
      </c>
    </row>
    <row r="56" spans="1:23" x14ac:dyDescent="0.25">
      <c r="B56" s="89" t="s">
        <v>929</v>
      </c>
      <c r="C56" s="551" t="s">
        <v>2</v>
      </c>
      <c r="D56" s="336"/>
      <c r="E56" s="89" t="s">
        <v>1012</v>
      </c>
      <c r="F56" s="193">
        <v>135</v>
      </c>
      <c r="G56" s="195">
        <v>3.1661452299090498E-4</v>
      </c>
      <c r="H56" s="194">
        <v>16816558.949999999</v>
      </c>
      <c r="I56" s="195">
        <v>2.5873124822788701E-3</v>
      </c>
      <c r="J56" s="186">
        <v>12</v>
      </c>
      <c r="K56" s="187">
        <v>583121.38</v>
      </c>
      <c r="L56" s="186">
        <v>121</v>
      </c>
      <c r="M56" s="187">
        <v>15957181.52</v>
      </c>
      <c r="N56" s="186">
        <v>2</v>
      </c>
      <c r="O56" s="187">
        <v>276256.05</v>
      </c>
      <c r="P56" s="212">
        <v>76</v>
      </c>
      <c r="Q56" s="213">
        <v>8692399.5299999993</v>
      </c>
      <c r="R56" s="212">
        <v>59</v>
      </c>
      <c r="S56" s="213">
        <v>8124159.4199999999</v>
      </c>
      <c r="T56" s="212">
        <v>113</v>
      </c>
      <c r="U56" s="213">
        <v>14115757.470000001</v>
      </c>
      <c r="V56" s="212">
        <v>22</v>
      </c>
      <c r="W56" s="213">
        <v>2700801.48</v>
      </c>
    </row>
    <row r="57" spans="1:23" x14ac:dyDescent="0.25">
      <c r="A57" s="179" t="s">
        <v>2</v>
      </c>
      <c r="B57" s="190" t="s">
        <v>1013</v>
      </c>
      <c r="C57" s="556" t="s">
        <v>2</v>
      </c>
      <c r="D57" s="381"/>
      <c r="E57" s="190" t="s">
        <v>2</v>
      </c>
      <c r="F57" s="197">
        <v>279</v>
      </c>
      <c r="G57" s="198">
        <v>6.5433668084786999E-4</v>
      </c>
      <c r="H57" s="199">
        <v>32950494.41</v>
      </c>
      <c r="I57" s="198">
        <v>5.0695998948258802E-3</v>
      </c>
      <c r="J57" s="191">
        <v>40</v>
      </c>
      <c r="K57" s="192">
        <v>2267571.4500000002</v>
      </c>
      <c r="L57" s="191">
        <v>236</v>
      </c>
      <c r="M57" s="192">
        <v>30298593.260000002</v>
      </c>
      <c r="N57" s="191">
        <v>3</v>
      </c>
      <c r="O57" s="192">
        <v>384329.7</v>
      </c>
      <c r="P57" s="215">
        <v>128</v>
      </c>
      <c r="Q57" s="216">
        <v>15688579.289999999</v>
      </c>
      <c r="R57" s="215">
        <v>151</v>
      </c>
      <c r="S57" s="216">
        <v>17261915.120000001</v>
      </c>
      <c r="T57" s="215">
        <v>239</v>
      </c>
      <c r="U57" s="216">
        <v>28237409.739999998</v>
      </c>
      <c r="V57" s="215">
        <v>40</v>
      </c>
      <c r="W57" s="216">
        <v>4713084.67</v>
      </c>
    </row>
    <row r="58" spans="1:23" x14ac:dyDescent="0.25">
      <c r="B58" s="185" t="s">
        <v>930</v>
      </c>
      <c r="C58" s="545" t="s">
        <v>2</v>
      </c>
      <c r="D58" s="336"/>
      <c r="E58" s="185" t="s">
        <v>930</v>
      </c>
      <c r="F58" s="196">
        <v>15132</v>
      </c>
      <c r="G58" s="40">
        <v>3.5488970088136097E-2</v>
      </c>
      <c r="H58" s="41">
        <v>179841442.18000001</v>
      </c>
      <c r="I58" s="40">
        <v>2.7669513695805701E-2</v>
      </c>
      <c r="J58" s="186">
        <v>9399</v>
      </c>
      <c r="K58" s="187">
        <v>84844646.400000006</v>
      </c>
      <c r="L58" s="186">
        <v>5698</v>
      </c>
      <c r="M58" s="187">
        <v>94053482.5</v>
      </c>
      <c r="N58" s="186">
        <v>35</v>
      </c>
      <c r="O58" s="187">
        <v>943313.28</v>
      </c>
      <c r="P58" s="212">
        <v>654</v>
      </c>
      <c r="Q58" s="213">
        <v>6309058.0599999996</v>
      </c>
      <c r="R58" s="212">
        <v>14478</v>
      </c>
      <c r="S58" s="213">
        <v>173532384.12</v>
      </c>
      <c r="T58" s="212">
        <v>14189</v>
      </c>
      <c r="U58" s="213">
        <v>170288723.93000001</v>
      </c>
      <c r="V58" s="212">
        <v>943</v>
      </c>
      <c r="W58" s="213">
        <v>9552718.25</v>
      </c>
    </row>
    <row r="59" spans="1:23" x14ac:dyDescent="0.25">
      <c r="A59" s="179" t="s">
        <v>2</v>
      </c>
      <c r="B59" s="190" t="s">
        <v>1014</v>
      </c>
      <c r="C59" s="556" t="s">
        <v>2</v>
      </c>
      <c r="D59" s="381"/>
      <c r="E59" s="190" t="s">
        <v>2</v>
      </c>
      <c r="F59" s="197">
        <v>15132</v>
      </c>
      <c r="G59" s="198">
        <v>3.5488970088136097E-2</v>
      </c>
      <c r="H59" s="199">
        <v>179841442.18000001</v>
      </c>
      <c r="I59" s="198">
        <v>2.7669513695805701E-2</v>
      </c>
      <c r="J59" s="191">
        <v>9399</v>
      </c>
      <c r="K59" s="192">
        <v>84844646.400000006</v>
      </c>
      <c r="L59" s="191">
        <v>5698</v>
      </c>
      <c r="M59" s="192">
        <v>94053482.5</v>
      </c>
      <c r="N59" s="191">
        <v>35</v>
      </c>
      <c r="O59" s="192">
        <v>943313.28</v>
      </c>
      <c r="P59" s="215">
        <v>654</v>
      </c>
      <c r="Q59" s="216">
        <v>6309058.0599999996</v>
      </c>
      <c r="R59" s="215">
        <v>14478</v>
      </c>
      <c r="S59" s="216">
        <v>173532384.12</v>
      </c>
      <c r="T59" s="215">
        <v>14189</v>
      </c>
      <c r="U59" s="216">
        <v>170288723.93000001</v>
      </c>
      <c r="V59" s="215">
        <v>943</v>
      </c>
      <c r="W59" s="216">
        <v>9552718.25</v>
      </c>
    </row>
    <row r="60" spans="1:23" x14ac:dyDescent="0.25">
      <c r="B60" s="89" t="s">
        <v>931</v>
      </c>
      <c r="C60" s="551" t="s">
        <v>2</v>
      </c>
      <c r="D60" s="336"/>
      <c r="E60" s="89" t="s">
        <v>1015</v>
      </c>
      <c r="F60" s="193">
        <v>38</v>
      </c>
      <c r="G60" s="195">
        <v>8.91211249900325E-5</v>
      </c>
      <c r="H60" s="194">
        <v>1794282.46</v>
      </c>
      <c r="I60" s="195">
        <v>2.7605941377751599E-4</v>
      </c>
      <c r="J60" s="186">
        <v>12</v>
      </c>
      <c r="K60" s="187">
        <v>285427.57</v>
      </c>
      <c r="L60" s="186">
        <v>26</v>
      </c>
      <c r="M60" s="187">
        <v>1508854.89</v>
      </c>
      <c r="N60" s="186">
        <v>0</v>
      </c>
      <c r="O60" s="187">
        <v>0</v>
      </c>
      <c r="P60" s="212">
        <v>20</v>
      </c>
      <c r="Q60" s="213">
        <v>823607.52</v>
      </c>
      <c r="R60" s="212">
        <v>18</v>
      </c>
      <c r="S60" s="213">
        <v>970674.94</v>
      </c>
      <c r="T60" s="212">
        <v>37</v>
      </c>
      <c r="U60" s="213">
        <v>1737344.68</v>
      </c>
      <c r="V60" s="212">
        <v>1</v>
      </c>
      <c r="W60" s="213">
        <v>56937.78</v>
      </c>
    </row>
    <row r="61" spans="1:23" x14ac:dyDescent="0.25">
      <c r="B61" s="185" t="s">
        <v>931</v>
      </c>
      <c r="C61" s="545" t="s">
        <v>2</v>
      </c>
      <c r="D61" s="336"/>
      <c r="E61" s="185" t="s">
        <v>1016</v>
      </c>
      <c r="F61" s="196">
        <v>1222</v>
      </c>
      <c r="G61" s="40">
        <v>2.8659477562584098E-3</v>
      </c>
      <c r="H61" s="41">
        <v>78132401.370000005</v>
      </c>
      <c r="I61" s="40">
        <v>1.2021064353062799E-2</v>
      </c>
      <c r="J61" s="186">
        <v>318</v>
      </c>
      <c r="K61" s="187">
        <v>9945786.6899999995</v>
      </c>
      <c r="L61" s="186">
        <v>897</v>
      </c>
      <c r="M61" s="187">
        <v>67797059.400000006</v>
      </c>
      <c r="N61" s="186">
        <v>7</v>
      </c>
      <c r="O61" s="187">
        <v>389555.28</v>
      </c>
      <c r="P61" s="212">
        <v>408</v>
      </c>
      <c r="Q61" s="213">
        <v>30475028.969999999</v>
      </c>
      <c r="R61" s="212">
        <v>814</v>
      </c>
      <c r="S61" s="213">
        <v>47657372.399999999</v>
      </c>
      <c r="T61" s="212">
        <v>1167</v>
      </c>
      <c r="U61" s="213">
        <v>74414037.439999998</v>
      </c>
      <c r="V61" s="212">
        <v>55</v>
      </c>
      <c r="W61" s="213">
        <v>3718363.93</v>
      </c>
    </row>
    <row r="62" spans="1:23" x14ac:dyDescent="0.25">
      <c r="B62" s="89" t="s">
        <v>931</v>
      </c>
      <c r="C62" s="551" t="s">
        <v>2</v>
      </c>
      <c r="D62" s="336"/>
      <c r="E62" s="89" t="s">
        <v>1017</v>
      </c>
      <c r="F62" s="193">
        <v>5</v>
      </c>
      <c r="G62" s="195">
        <v>1.1726463814478001E-5</v>
      </c>
      <c r="H62" s="194">
        <v>130114.42</v>
      </c>
      <c r="I62" s="195">
        <v>2.0018760317816201E-5</v>
      </c>
      <c r="J62" s="186">
        <v>3</v>
      </c>
      <c r="K62" s="187">
        <v>31926.29</v>
      </c>
      <c r="L62" s="186">
        <v>2</v>
      </c>
      <c r="M62" s="187">
        <v>98188.13</v>
      </c>
      <c r="N62" s="186">
        <v>0</v>
      </c>
      <c r="O62" s="187">
        <v>0</v>
      </c>
      <c r="P62" s="212">
        <v>0</v>
      </c>
      <c r="Q62" s="213">
        <v>0</v>
      </c>
      <c r="R62" s="212">
        <v>5</v>
      </c>
      <c r="S62" s="213">
        <v>130114.42</v>
      </c>
      <c r="T62" s="212">
        <v>5</v>
      </c>
      <c r="U62" s="213">
        <v>130114.42</v>
      </c>
      <c r="V62" s="212">
        <v>0</v>
      </c>
      <c r="W62" s="213">
        <v>0</v>
      </c>
    </row>
    <row r="63" spans="1:23" x14ac:dyDescent="0.25">
      <c r="B63" s="185" t="s">
        <v>931</v>
      </c>
      <c r="C63" s="545" t="s">
        <v>2</v>
      </c>
      <c r="D63" s="336"/>
      <c r="E63" s="185" t="s">
        <v>1018</v>
      </c>
      <c r="F63" s="196">
        <v>310</v>
      </c>
      <c r="G63" s="40">
        <v>7.2704075649763404E-4</v>
      </c>
      <c r="H63" s="41">
        <v>8930706.3499999996</v>
      </c>
      <c r="I63" s="40">
        <v>1.37403425300169E-3</v>
      </c>
      <c r="J63" s="186">
        <v>101</v>
      </c>
      <c r="K63" s="187">
        <v>1650110.45</v>
      </c>
      <c r="L63" s="186">
        <v>209</v>
      </c>
      <c r="M63" s="187">
        <v>7280595.9000000004</v>
      </c>
      <c r="N63" s="186">
        <v>0</v>
      </c>
      <c r="O63" s="187">
        <v>0</v>
      </c>
      <c r="P63" s="212">
        <v>36</v>
      </c>
      <c r="Q63" s="213">
        <v>1328437.4099999999</v>
      </c>
      <c r="R63" s="212">
        <v>274</v>
      </c>
      <c r="S63" s="213">
        <v>7602268.9400000004</v>
      </c>
      <c r="T63" s="212">
        <v>303</v>
      </c>
      <c r="U63" s="213">
        <v>8756143.4600000009</v>
      </c>
      <c r="V63" s="212">
        <v>7</v>
      </c>
      <c r="W63" s="213">
        <v>174562.89</v>
      </c>
    </row>
    <row r="64" spans="1:23" x14ac:dyDescent="0.25">
      <c r="B64" s="89" t="s">
        <v>931</v>
      </c>
      <c r="C64" s="551" t="s">
        <v>2</v>
      </c>
      <c r="D64" s="336"/>
      <c r="E64" s="89" t="s">
        <v>1019</v>
      </c>
      <c r="F64" s="193">
        <v>1321</v>
      </c>
      <c r="G64" s="195">
        <v>3.09813173978508E-3</v>
      </c>
      <c r="H64" s="194">
        <v>58415825.869999997</v>
      </c>
      <c r="I64" s="195">
        <v>8.9875696856567804E-3</v>
      </c>
      <c r="J64" s="186">
        <v>357</v>
      </c>
      <c r="K64" s="187">
        <v>6832344.7400000002</v>
      </c>
      <c r="L64" s="186">
        <v>959</v>
      </c>
      <c r="M64" s="187">
        <v>51357286.920000002</v>
      </c>
      <c r="N64" s="186">
        <v>5</v>
      </c>
      <c r="O64" s="187">
        <v>226194.21</v>
      </c>
      <c r="P64" s="212">
        <v>625</v>
      </c>
      <c r="Q64" s="213">
        <v>34442219.850000001</v>
      </c>
      <c r="R64" s="212">
        <v>696</v>
      </c>
      <c r="S64" s="213">
        <v>23973606.02</v>
      </c>
      <c r="T64" s="212">
        <v>1168</v>
      </c>
      <c r="U64" s="213">
        <v>51529703.039999999</v>
      </c>
      <c r="V64" s="212">
        <v>153</v>
      </c>
      <c r="W64" s="213">
        <v>6886122.8300000001</v>
      </c>
    </row>
    <row r="65" spans="1:23" x14ac:dyDescent="0.25">
      <c r="B65" s="185" t="s">
        <v>931</v>
      </c>
      <c r="C65" s="545" t="s">
        <v>2</v>
      </c>
      <c r="D65" s="336"/>
      <c r="E65" s="185" t="s">
        <v>1020</v>
      </c>
      <c r="F65" s="196">
        <v>543</v>
      </c>
      <c r="G65" s="40">
        <v>1.27349397025231E-3</v>
      </c>
      <c r="H65" s="41">
        <v>20651270.100000001</v>
      </c>
      <c r="I65" s="40">
        <v>3.1773021498338401E-3</v>
      </c>
      <c r="J65" s="186">
        <v>117</v>
      </c>
      <c r="K65" s="187">
        <v>2019280.48</v>
      </c>
      <c r="L65" s="186">
        <v>423</v>
      </c>
      <c r="M65" s="187">
        <v>18492110.82</v>
      </c>
      <c r="N65" s="186">
        <v>3</v>
      </c>
      <c r="O65" s="187">
        <v>139878.79999999999</v>
      </c>
      <c r="P65" s="212">
        <v>147</v>
      </c>
      <c r="Q65" s="213">
        <v>7253137.2400000002</v>
      </c>
      <c r="R65" s="212">
        <v>396</v>
      </c>
      <c r="S65" s="213">
        <v>13398132.859999999</v>
      </c>
      <c r="T65" s="212">
        <v>528</v>
      </c>
      <c r="U65" s="213">
        <v>20044133.030000001</v>
      </c>
      <c r="V65" s="212">
        <v>15</v>
      </c>
      <c r="W65" s="213">
        <v>607137.06999999995</v>
      </c>
    </row>
    <row r="66" spans="1:23" x14ac:dyDescent="0.25">
      <c r="B66" s="89" t="s">
        <v>931</v>
      </c>
      <c r="C66" s="551" t="s">
        <v>2</v>
      </c>
      <c r="D66" s="336"/>
      <c r="E66" s="89" t="s">
        <v>1021</v>
      </c>
      <c r="F66" s="193">
        <v>2048</v>
      </c>
      <c r="G66" s="195">
        <v>4.80315957841017E-3</v>
      </c>
      <c r="H66" s="194">
        <v>75650066.530000001</v>
      </c>
      <c r="I66" s="195">
        <v>1.1639144607422601E-2</v>
      </c>
      <c r="J66" s="186">
        <v>350</v>
      </c>
      <c r="K66" s="187">
        <v>5634007.1600000001</v>
      </c>
      <c r="L66" s="186">
        <v>1693</v>
      </c>
      <c r="M66" s="187">
        <v>69857584.920000002</v>
      </c>
      <c r="N66" s="186">
        <v>5</v>
      </c>
      <c r="O66" s="187">
        <v>158474.45000000001</v>
      </c>
      <c r="P66" s="212">
        <v>944</v>
      </c>
      <c r="Q66" s="213">
        <v>39139212.950000003</v>
      </c>
      <c r="R66" s="212">
        <v>1104</v>
      </c>
      <c r="S66" s="213">
        <v>36510853.579999998</v>
      </c>
      <c r="T66" s="212">
        <v>1977</v>
      </c>
      <c r="U66" s="213">
        <v>73125790.030000001</v>
      </c>
      <c r="V66" s="212">
        <v>71</v>
      </c>
      <c r="W66" s="213">
        <v>2524276.5</v>
      </c>
    </row>
    <row r="67" spans="1:23" x14ac:dyDescent="0.25">
      <c r="B67" s="185" t="s">
        <v>931</v>
      </c>
      <c r="C67" s="545" t="s">
        <v>2</v>
      </c>
      <c r="D67" s="336"/>
      <c r="E67" s="185" t="s">
        <v>1022</v>
      </c>
      <c r="F67" s="196">
        <v>328</v>
      </c>
      <c r="G67" s="40">
        <v>7.69256026229754E-4</v>
      </c>
      <c r="H67" s="41">
        <v>15584741.17</v>
      </c>
      <c r="I67" s="40">
        <v>2.39779109876854E-3</v>
      </c>
      <c r="J67" s="186">
        <v>96</v>
      </c>
      <c r="K67" s="187">
        <v>2283523.5</v>
      </c>
      <c r="L67" s="186">
        <v>232</v>
      </c>
      <c r="M67" s="187">
        <v>13301217.67</v>
      </c>
      <c r="N67" s="186">
        <v>0</v>
      </c>
      <c r="O67" s="187">
        <v>0</v>
      </c>
      <c r="P67" s="212">
        <v>67</v>
      </c>
      <c r="Q67" s="213">
        <v>4089526.56</v>
      </c>
      <c r="R67" s="212">
        <v>261</v>
      </c>
      <c r="S67" s="213">
        <v>11495214.609999999</v>
      </c>
      <c r="T67" s="212">
        <v>277</v>
      </c>
      <c r="U67" s="213">
        <v>12899428.07</v>
      </c>
      <c r="V67" s="212">
        <v>51</v>
      </c>
      <c r="W67" s="213">
        <v>2685313.1</v>
      </c>
    </row>
    <row r="68" spans="1:23" x14ac:dyDescent="0.25">
      <c r="B68" s="89" t="s">
        <v>931</v>
      </c>
      <c r="C68" s="551" t="s">
        <v>2</v>
      </c>
      <c r="D68" s="336"/>
      <c r="E68" s="89" t="s">
        <v>1023</v>
      </c>
      <c r="F68" s="193">
        <v>1307</v>
      </c>
      <c r="G68" s="195">
        <v>3.0652976411045399E-3</v>
      </c>
      <c r="H68" s="194">
        <v>88699163.459999993</v>
      </c>
      <c r="I68" s="195">
        <v>1.36468140402619E-2</v>
      </c>
      <c r="J68" s="186">
        <v>188</v>
      </c>
      <c r="K68" s="187">
        <v>7724380.3700000001</v>
      </c>
      <c r="L68" s="186">
        <v>1117</v>
      </c>
      <c r="M68" s="187">
        <v>80817845.609999999</v>
      </c>
      <c r="N68" s="186">
        <v>2</v>
      </c>
      <c r="O68" s="187">
        <v>156937.48000000001</v>
      </c>
      <c r="P68" s="212">
        <v>952</v>
      </c>
      <c r="Q68" s="213">
        <v>62906951.990000002</v>
      </c>
      <c r="R68" s="212">
        <v>355</v>
      </c>
      <c r="S68" s="213">
        <v>25792211.469999999</v>
      </c>
      <c r="T68" s="212">
        <v>447</v>
      </c>
      <c r="U68" s="213">
        <v>30452669.260000002</v>
      </c>
      <c r="V68" s="212">
        <v>860</v>
      </c>
      <c r="W68" s="213">
        <v>58246494.200000003</v>
      </c>
    </row>
    <row r="69" spans="1:23" x14ac:dyDescent="0.25">
      <c r="A69" s="179" t="s">
        <v>2</v>
      </c>
      <c r="B69" s="190" t="s">
        <v>1024</v>
      </c>
      <c r="C69" s="556" t="s">
        <v>2</v>
      </c>
      <c r="D69" s="381"/>
      <c r="E69" s="190" t="s">
        <v>2</v>
      </c>
      <c r="F69" s="197">
        <v>7122</v>
      </c>
      <c r="G69" s="198">
        <v>1.6703175057342399E-2</v>
      </c>
      <c r="H69" s="199">
        <v>347988571.73000002</v>
      </c>
      <c r="I69" s="198">
        <v>5.35397983621035E-2</v>
      </c>
      <c r="J69" s="191">
        <v>1542</v>
      </c>
      <c r="K69" s="192">
        <v>36406787.25</v>
      </c>
      <c r="L69" s="191">
        <v>5558</v>
      </c>
      <c r="M69" s="192">
        <v>310510744.25999999</v>
      </c>
      <c r="N69" s="191">
        <v>22</v>
      </c>
      <c r="O69" s="192">
        <v>1071040.22</v>
      </c>
      <c r="P69" s="215">
        <v>3199</v>
      </c>
      <c r="Q69" s="216">
        <v>180458122.49000001</v>
      </c>
      <c r="R69" s="215">
        <v>3923</v>
      </c>
      <c r="S69" s="216">
        <v>167530449.24000001</v>
      </c>
      <c r="T69" s="215">
        <v>5909</v>
      </c>
      <c r="U69" s="216">
        <v>273089363.43000001</v>
      </c>
      <c r="V69" s="215">
        <v>1213</v>
      </c>
      <c r="W69" s="216">
        <v>74899208.299999997</v>
      </c>
    </row>
    <row r="70" spans="1:23" x14ac:dyDescent="0.25">
      <c r="B70" s="185" t="s">
        <v>932</v>
      </c>
      <c r="C70" s="545" t="s">
        <v>2</v>
      </c>
      <c r="D70" s="336"/>
      <c r="E70" s="185" t="s">
        <v>1025</v>
      </c>
      <c r="F70" s="196">
        <v>379</v>
      </c>
      <c r="G70" s="40">
        <v>8.8886595713743004E-4</v>
      </c>
      <c r="H70" s="41">
        <v>3568492.38</v>
      </c>
      <c r="I70" s="40">
        <v>5.4903056595243904E-4</v>
      </c>
      <c r="J70" s="186">
        <v>164</v>
      </c>
      <c r="K70" s="187">
        <v>1176347.22</v>
      </c>
      <c r="L70" s="186">
        <v>215</v>
      </c>
      <c r="M70" s="187">
        <v>2392145.16</v>
      </c>
      <c r="N70" s="186">
        <v>0</v>
      </c>
      <c r="O70" s="187">
        <v>0</v>
      </c>
      <c r="P70" s="212">
        <v>26</v>
      </c>
      <c r="Q70" s="213">
        <v>143135.79999999999</v>
      </c>
      <c r="R70" s="212">
        <v>353</v>
      </c>
      <c r="S70" s="213">
        <v>3425356.58</v>
      </c>
      <c r="T70" s="212">
        <v>369</v>
      </c>
      <c r="U70" s="213">
        <v>3494314.38</v>
      </c>
      <c r="V70" s="212">
        <v>10</v>
      </c>
      <c r="W70" s="213">
        <v>74178</v>
      </c>
    </row>
    <row r="71" spans="1:23" x14ac:dyDescent="0.25">
      <c r="B71" s="89" t="s">
        <v>932</v>
      </c>
      <c r="C71" s="551" t="s">
        <v>2</v>
      </c>
      <c r="D71" s="336"/>
      <c r="E71" s="89" t="s">
        <v>1026</v>
      </c>
      <c r="F71" s="193">
        <v>2</v>
      </c>
      <c r="G71" s="195">
        <v>4.69058552579118E-6</v>
      </c>
      <c r="H71" s="194">
        <v>669.3</v>
      </c>
      <c r="I71" s="195">
        <v>1.02975183540105E-7</v>
      </c>
      <c r="J71" s="186">
        <v>1</v>
      </c>
      <c r="K71" s="187">
        <v>669.3</v>
      </c>
      <c r="L71" s="186">
        <v>1</v>
      </c>
      <c r="M71" s="187">
        <v>0</v>
      </c>
      <c r="N71" s="186">
        <v>0</v>
      </c>
      <c r="O71" s="187">
        <v>0</v>
      </c>
      <c r="P71" s="212">
        <v>0</v>
      </c>
      <c r="Q71" s="213">
        <v>0</v>
      </c>
      <c r="R71" s="212">
        <v>2</v>
      </c>
      <c r="S71" s="213">
        <v>669.3</v>
      </c>
      <c r="T71" s="212">
        <v>2</v>
      </c>
      <c r="U71" s="213">
        <v>669.3</v>
      </c>
      <c r="V71" s="212">
        <v>0</v>
      </c>
      <c r="W71" s="213">
        <v>0</v>
      </c>
    </row>
    <row r="72" spans="1:23" x14ac:dyDescent="0.25">
      <c r="B72" s="185" t="s">
        <v>932</v>
      </c>
      <c r="C72" s="545" t="s">
        <v>2</v>
      </c>
      <c r="D72" s="336"/>
      <c r="E72" s="185" t="s">
        <v>1027</v>
      </c>
      <c r="F72" s="196">
        <v>3</v>
      </c>
      <c r="G72" s="40">
        <v>7.0358782886867801E-6</v>
      </c>
      <c r="H72" s="41">
        <v>5030.82</v>
      </c>
      <c r="I72" s="40">
        <v>7.7401705193072302E-7</v>
      </c>
      <c r="J72" s="186">
        <v>2</v>
      </c>
      <c r="K72" s="187">
        <v>5030.82</v>
      </c>
      <c r="L72" s="186">
        <v>1</v>
      </c>
      <c r="M72" s="187">
        <v>0</v>
      </c>
      <c r="N72" s="186">
        <v>0</v>
      </c>
      <c r="O72" s="187">
        <v>0</v>
      </c>
      <c r="P72" s="212">
        <v>0</v>
      </c>
      <c r="Q72" s="213">
        <v>0</v>
      </c>
      <c r="R72" s="212">
        <v>3</v>
      </c>
      <c r="S72" s="213">
        <v>5030.82</v>
      </c>
      <c r="T72" s="212">
        <v>3</v>
      </c>
      <c r="U72" s="213">
        <v>5030.82</v>
      </c>
      <c r="V72" s="212">
        <v>0</v>
      </c>
      <c r="W72" s="213">
        <v>0</v>
      </c>
    </row>
    <row r="73" spans="1:23" x14ac:dyDescent="0.25">
      <c r="B73" s="89" t="s">
        <v>932</v>
      </c>
      <c r="C73" s="551" t="s">
        <v>2</v>
      </c>
      <c r="D73" s="336"/>
      <c r="E73" s="89" t="s">
        <v>1028</v>
      </c>
      <c r="F73" s="193">
        <v>8485</v>
      </c>
      <c r="G73" s="195">
        <v>1.9899809093169098E-2</v>
      </c>
      <c r="H73" s="194">
        <v>91930643.290000007</v>
      </c>
      <c r="I73" s="195">
        <v>1.4143993524201001E-2</v>
      </c>
      <c r="J73" s="186">
        <v>708</v>
      </c>
      <c r="K73" s="187">
        <v>4365654.67</v>
      </c>
      <c r="L73" s="186">
        <v>7777</v>
      </c>
      <c r="M73" s="187">
        <v>87564988.620000005</v>
      </c>
      <c r="N73" s="186">
        <v>0</v>
      </c>
      <c r="O73" s="187">
        <v>0</v>
      </c>
      <c r="P73" s="212">
        <v>5170</v>
      </c>
      <c r="Q73" s="213">
        <v>58213377.520000003</v>
      </c>
      <c r="R73" s="212">
        <v>3315</v>
      </c>
      <c r="S73" s="213">
        <v>33717265.770000003</v>
      </c>
      <c r="T73" s="212">
        <v>8469</v>
      </c>
      <c r="U73" s="213">
        <v>91765631.579999998</v>
      </c>
      <c r="V73" s="212">
        <v>16</v>
      </c>
      <c r="W73" s="213">
        <v>165011.71</v>
      </c>
    </row>
    <row r="74" spans="1:23" x14ac:dyDescent="0.25">
      <c r="B74" s="89" t="s">
        <v>932</v>
      </c>
      <c r="C74" s="551" t="s">
        <v>2</v>
      </c>
      <c r="D74" s="336"/>
      <c r="E74" s="89" t="s">
        <v>1004</v>
      </c>
      <c r="F74" s="193">
        <v>6230</v>
      </c>
      <c r="G74" s="195">
        <v>1.46111739128395E-2</v>
      </c>
      <c r="H74" s="194">
        <v>77981178.439999998</v>
      </c>
      <c r="I74" s="195">
        <v>1.1997797941928399E-2</v>
      </c>
      <c r="J74" s="186">
        <v>725</v>
      </c>
      <c r="K74" s="187">
        <v>5304416.1100000003</v>
      </c>
      <c r="L74" s="186">
        <v>5505</v>
      </c>
      <c r="M74" s="187">
        <v>72676762.329999998</v>
      </c>
      <c r="N74" s="186">
        <v>0</v>
      </c>
      <c r="O74" s="187">
        <v>0</v>
      </c>
      <c r="P74" s="212">
        <v>3218</v>
      </c>
      <c r="Q74" s="213">
        <v>43969658.109999999</v>
      </c>
      <c r="R74" s="212">
        <v>3012</v>
      </c>
      <c r="S74" s="213">
        <v>34011520.329999998</v>
      </c>
      <c r="T74" s="212">
        <v>6215</v>
      </c>
      <c r="U74" s="213">
        <v>77756324.239999995</v>
      </c>
      <c r="V74" s="212">
        <v>15</v>
      </c>
      <c r="W74" s="213">
        <v>224854.2</v>
      </c>
    </row>
    <row r="75" spans="1:23" x14ac:dyDescent="0.25">
      <c r="B75" s="185" t="s">
        <v>932</v>
      </c>
      <c r="C75" s="545" t="s">
        <v>2</v>
      </c>
      <c r="D75" s="336"/>
      <c r="E75" s="185" t="s">
        <v>1029</v>
      </c>
      <c r="F75" s="196">
        <v>221</v>
      </c>
      <c r="G75" s="40">
        <v>5.1830970059992595E-4</v>
      </c>
      <c r="H75" s="41">
        <v>4018775.73</v>
      </c>
      <c r="I75" s="40">
        <v>6.1830893232223301E-4</v>
      </c>
      <c r="J75" s="186">
        <v>27</v>
      </c>
      <c r="K75" s="187">
        <v>266918.59000000003</v>
      </c>
      <c r="L75" s="186">
        <v>194</v>
      </c>
      <c r="M75" s="187">
        <v>3751857.14</v>
      </c>
      <c r="N75" s="186">
        <v>0</v>
      </c>
      <c r="O75" s="187">
        <v>0</v>
      </c>
      <c r="P75" s="212">
        <v>49</v>
      </c>
      <c r="Q75" s="213">
        <v>712990.63</v>
      </c>
      <c r="R75" s="212">
        <v>172</v>
      </c>
      <c r="S75" s="213">
        <v>3305785.1</v>
      </c>
      <c r="T75" s="212">
        <v>220</v>
      </c>
      <c r="U75" s="213">
        <v>3993946.52</v>
      </c>
      <c r="V75" s="212">
        <v>1</v>
      </c>
      <c r="W75" s="213">
        <v>24829.21</v>
      </c>
    </row>
    <row r="76" spans="1:23" x14ac:dyDescent="0.25">
      <c r="B76" s="89" t="s">
        <v>932</v>
      </c>
      <c r="C76" s="551" t="s">
        <v>2</v>
      </c>
      <c r="D76" s="336"/>
      <c r="E76" s="89" t="s">
        <v>1030</v>
      </c>
      <c r="F76" s="193">
        <v>45</v>
      </c>
      <c r="G76" s="195">
        <v>1.05538174330302E-4</v>
      </c>
      <c r="H76" s="194">
        <v>808675.55</v>
      </c>
      <c r="I76" s="195">
        <v>1.2441881545741199E-4</v>
      </c>
      <c r="J76" s="186">
        <v>6</v>
      </c>
      <c r="K76" s="187">
        <v>35676.160000000003</v>
      </c>
      <c r="L76" s="186">
        <v>39</v>
      </c>
      <c r="M76" s="187">
        <v>772999.39</v>
      </c>
      <c r="N76" s="186">
        <v>0</v>
      </c>
      <c r="O76" s="187">
        <v>0</v>
      </c>
      <c r="P76" s="212">
        <v>6</v>
      </c>
      <c r="Q76" s="213">
        <v>121626.26</v>
      </c>
      <c r="R76" s="212">
        <v>39</v>
      </c>
      <c r="S76" s="213">
        <v>687049.29</v>
      </c>
      <c r="T76" s="212">
        <v>36</v>
      </c>
      <c r="U76" s="213">
        <v>655436.15</v>
      </c>
      <c r="V76" s="212">
        <v>9</v>
      </c>
      <c r="W76" s="213">
        <v>153239.4</v>
      </c>
    </row>
    <row r="77" spans="1:23" x14ac:dyDescent="0.25">
      <c r="B77" s="185" t="s">
        <v>932</v>
      </c>
      <c r="C77" s="545" t="s">
        <v>2</v>
      </c>
      <c r="D77" s="336"/>
      <c r="E77" s="185" t="s">
        <v>1031</v>
      </c>
      <c r="F77" s="196">
        <v>10923</v>
      </c>
      <c r="G77" s="40">
        <v>2.5617632849108601E-2</v>
      </c>
      <c r="H77" s="41">
        <v>88859173.209999993</v>
      </c>
      <c r="I77" s="40">
        <v>1.3671432348008E-2</v>
      </c>
      <c r="J77" s="186">
        <v>1946</v>
      </c>
      <c r="K77" s="187">
        <v>8070674.2999999998</v>
      </c>
      <c r="L77" s="186">
        <v>8977</v>
      </c>
      <c r="M77" s="187">
        <v>80788498.909999996</v>
      </c>
      <c r="N77" s="186">
        <v>0</v>
      </c>
      <c r="O77" s="187">
        <v>0</v>
      </c>
      <c r="P77" s="212">
        <v>5419</v>
      </c>
      <c r="Q77" s="213">
        <v>50848418.259999998</v>
      </c>
      <c r="R77" s="212">
        <v>5504</v>
      </c>
      <c r="S77" s="213">
        <v>38010754.950000003</v>
      </c>
      <c r="T77" s="212">
        <v>10903</v>
      </c>
      <c r="U77" s="213">
        <v>88674524.430000007</v>
      </c>
      <c r="V77" s="212">
        <v>20</v>
      </c>
      <c r="W77" s="213">
        <v>184648.78</v>
      </c>
    </row>
    <row r="78" spans="1:23" x14ac:dyDescent="0.25">
      <c r="B78" s="185" t="s">
        <v>932</v>
      </c>
      <c r="C78" s="545" t="s">
        <v>2</v>
      </c>
      <c r="D78" s="336"/>
      <c r="E78" s="185" t="s">
        <v>1007</v>
      </c>
      <c r="F78" s="196">
        <v>7506</v>
      </c>
      <c r="G78" s="40">
        <v>1.7603767478294299E-2</v>
      </c>
      <c r="H78" s="41">
        <v>72925785.870000005</v>
      </c>
      <c r="I78" s="40">
        <v>1.1220000276064099E-2</v>
      </c>
      <c r="J78" s="186">
        <v>1678</v>
      </c>
      <c r="K78" s="187">
        <v>9136705.5800000001</v>
      </c>
      <c r="L78" s="186">
        <v>5828</v>
      </c>
      <c r="M78" s="187">
        <v>63789080.289999999</v>
      </c>
      <c r="N78" s="186">
        <v>0</v>
      </c>
      <c r="O78" s="187">
        <v>0</v>
      </c>
      <c r="P78" s="212">
        <v>2241</v>
      </c>
      <c r="Q78" s="213">
        <v>24763053.41</v>
      </c>
      <c r="R78" s="212">
        <v>5265</v>
      </c>
      <c r="S78" s="213">
        <v>48162732.460000001</v>
      </c>
      <c r="T78" s="212">
        <v>7480</v>
      </c>
      <c r="U78" s="213">
        <v>72682971.709999993</v>
      </c>
      <c r="V78" s="212">
        <v>26</v>
      </c>
      <c r="W78" s="213">
        <v>242814.16</v>
      </c>
    </row>
    <row r="79" spans="1:23" x14ac:dyDescent="0.25">
      <c r="B79" s="89" t="s">
        <v>932</v>
      </c>
      <c r="C79" s="551" t="s">
        <v>2</v>
      </c>
      <c r="D79" s="336"/>
      <c r="E79" s="89" t="s">
        <v>1032</v>
      </c>
      <c r="F79" s="193">
        <v>7</v>
      </c>
      <c r="G79" s="195">
        <v>1.6417049340269099E-5</v>
      </c>
      <c r="H79" s="194">
        <v>26876.04</v>
      </c>
      <c r="I79" s="195">
        <v>4.1350144207847197E-6</v>
      </c>
      <c r="J79" s="186">
        <v>6</v>
      </c>
      <c r="K79" s="187">
        <v>17943.3</v>
      </c>
      <c r="L79" s="186">
        <v>1</v>
      </c>
      <c r="M79" s="187">
        <v>8932.74</v>
      </c>
      <c r="N79" s="186">
        <v>0</v>
      </c>
      <c r="O79" s="187">
        <v>0</v>
      </c>
      <c r="P79" s="212">
        <v>0</v>
      </c>
      <c r="Q79" s="213">
        <v>0</v>
      </c>
      <c r="R79" s="212">
        <v>7</v>
      </c>
      <c r="S79" s="213">
        <v>26876.04</v>
      </c>
      <c r="T79" s="212">
        <v>7</v>
      </c>
      <c r="U79" s="213">
        <v>26876.04</v>
      </c>
      <c r="V79" s="212">
        <v>0</v>
      </c>
      <c r="W79" s="213">
        <v>0</v>
      </c>
    </row>
    <row r="80" spans="1:23" x14ac:dyDescent="0.25">
      <c r="B80" s="185" t="s">
        <v>932</v>
      </c>
      <c r="C80" s="545" t="s">
        <v>2</v>
      </c>
      <c r="D80" s="336"/>
      <c r="E80" s="185" t="s">
        <v>1033</v>
      </c>
      <c r="F80" s="196">
        <v>429</v>
      </c>
      <c r="G80" s="40">
        <v>1.0061305952822101E-3</v>
      </c>
      <c r="H80" s="41">
        <v>1730392.12</v>
      </c>
      <c r="I80" s="40">
        <v>2.6622956245831797E-4</v>
      </c>
      <c r="J80" s="186">
        <v>133</v>
      </c>
      <c r="K80" s="187">
        <v>241647.38</v>
      </c>
      <c r="L80" s="186">
        <v>296</v>
      </c>
      <c r="M80" s="187">
        <v>1488744.74</v>
      </c>
      <c r="N80" s="186">
        <v>0</v>
      </c>
      <c r="O80" s="187">
        <v>0</v>
      </c>
      <c r="P80" s="212">
        <v>131</v>
      </c>
      <c r="Q80" s="213">
        <v>686611.88</v>
      </c>
      <c r="R80" s="212">
        <v>298</v>
      </c>
      <c r="S80" s="213">
        <v>1043780.24</v>
      </c>
      <c r="T80" s="212">
        <v>428</v>
      </c>
      <c r="U80" s="213">
        <v>1730088.54</v>
      </c>
      <c r="V80" s="212">
        <v>1</v>
      </c>
      <c r="W80" s="213">
        <v>303.58</v>
      </c>
    </row>
    <row r="81" spans="1:23" x14ac:dyDescent="0.25">
      <c r="B81" s="89" t="s">
        <v>932</v>
      </c>
      <c r="C81" s="551" t="s">
        <v>2</v>
      </c>
      <c r="D81" s="336"/>
      <c r="E81" s="89" t="s">
        <v>1034</v>
      </c>
      <c r="F81" s="193">
        <v>1548</v>
      </c>
      <c r="G81" s="195">
        <v>3.6305131969623801E-3</v>
      </c>
      <c r="H81" s="194">
        <v>25028910.780000001</v>
      </c>
      <c r="I81" s="195">
        <v>3.8508242662175702E-3</v>
      </c>
      <c r="J81" s="186">
        <v>98</v>
      </c>
      <c r="K81" s="187">
        <v>984366.43</v>
      </c>
      <c r="L81" s="186">
        <v>1450</v>
      </c>
      <c r="M81" s="187">
        <v>24044544.350000001</v>
      </c>
      <c r="N81" s="186">
        <v>0</v>
      </c>
      <c r="O81" s="187">
        <v>0</v>
      </c>
      <c r="P81" s="212">
        <v>823</v>
      </c>
      <c r="Q81" s="213">
        <v>13356294.689999999</v>
      </c>
      <c r="R81" s="212">
        <v>725</v>
      </c>
      <c r="S81" s="213">
        <v>11672616.09</v>
      </c>
      <c r="T81" s="212">
        <v>1542</v>
      </c>
      <c r="U81" s="213">
        <v>24939656.93</v>
      </c>
      <c r="V81" s="212">
        <v>6</v>
      </c>
      <c r="W81" s="213">
        <v>89253.85</v>
      </c>
    </row>
    <row r="82" spans="1:23" x14ac:dyDescent="0.25">
      <c r="B82" s="185" t="s">
        <v>932</v>
      </c>
      <c r="C82" s="545" t="s">
        <v>2</v>
      </c>
      <c r="D82" s="336"/>
      <c r="E82" s="185" t="s">
        <v>1035</v>
      </c>
      <c r="F82" s="196">
        <v>55</v>
      </c>
      <c r="G82" s="40">
        <v>1.28991101959258E-4</v>
      </c>
      <c r="H82" s="41">
        <v>198397.57</v>
      </c>
      <c r="I82" s="40">
        <v>3.05244676298534E-5</v>
      </c>
      <c r="J82" s="186">
        <v>35</v>
      </c>
      <c r="K82" s="187">
        <v>133078.65</v>
      </c>
      <c r="L82" s="186">
        <v>20</v>
      </c>
      <c r="M82" s="187">
        <v>65318.92</v>
      </c>
      <c r="N82" s="186">
        <v>0</v>
      </c>
      <c r="O82" s="187">
        <v>0</v>
      </c>
      <c r="P82" s="212">
        <v>2</v>
      </c>
      <c r="Q82" s="213">
        <v>0</v>
      </c>
      <c r="R82" s="212">
        <v>53</v>
      </c>
      <c r="S82" s="213">
        <v>198397.57</v>
      </c>
      <c r="T82" s="212">
        <v>55</v>
      </c>
      <c r="U82" s="213">
        <v>198397.57</v>
      </c>
      <c r="V82" s="212">
        <v>0</v>
      </c>
      <c r="W82" s="213">
        <v>0</v>
      </c>
    </row>
    <row r="83" spans="1:23" x14ac:dyDescent="0.25">
      <c r="A83" s="179" t="s">
        <v>2</v>
      </c>
      <c r="B83" s="190" t="s">
        <v>1036</v>
      </c>
      <c r="C83" s="556" t="s">
        <v>2</v>
      </c>
      <c r="D83" s="381"/>
      <c r="E83" s="190" t="s">
        <v>2</v>
      </c>
      <c r="F83" s="197">
        <v>35833</v>
      </c>
      <c r="G83" s="198">
        <v>8.4038875572837804E-2</v>
      </c>
      <c r="H83" s="199">
        <v>367083001.10000002</v>
      </c>
      <c r="I83" s="198">
        <v>5.6477572706895497E-2</v>
      </c>
      <c r="J83" s="191">
        <v>5529</v>
      </c>
      <c r="K83" s="192">
        <v>29739128.510000002</v>
      </c>
      <c r="L83" s="191">
        <v>30304</v>
      </c>
      <c r="M83" s="192">
        <v>337343872.58999997</v>
      </c>
      <c r="N83" s="191">
        <v>0</v>
      </c>
      <c r="O83" s="192">
        <v>0</v>
      </c>
      <c r="P83" s="215">
        <v>17085</v>
      </c>
      <c r="Q83" s="216">
        <v>192815166.56</v>
      </c>
      <c r="R83" s="215">
        <v>18748</v>
      </c>
      <c r="S83" s="216">
        <v>174267834.53999999</v>
      </c>
      <c r="T83" s="215">
        <v>35729</v>
      </c>
      <c r="U83" s="216">
        <v>365923868.20999998</v>
      </c>
      <c r="V83" s="215">
        <v>104</v>
      </c>
      <c r="W83" s="216">
        <v>1159132.8899999999</v>
      </c>
    </row>
    <row r="84" spans="1:23" x14ac:dyDescent="0.25">
      <c r="B84" s="89" t="s">
        <v>933</v>
      </c>
      <c r="C84" s="551" t="s">
        <v>2</v>
      </c>
      <c r="D84" s="336"/>
      <c r="E84" s="89" t="s">
        <v>1037</v>
      </c>
      <c r="F84" s="193">
        <v>1843</v>
      </c>
      <c r="G84" s="195">
        <v>4.3223745620165803E-3</v>
      </c>
      <c r="H84" s="194">
        <v>5670212.0099999998</v>
      </c>
      <c r="I84" s="195">
        <v>8.7239074023765103E-4</v>
      </c>
      <c r="J84" s="186">
        <v>586</v>
      </c>
      <c r="K84" s="187">
        <v>1263641.1399999999</v>
      </c>
      <c r="L84" s="186">
        <v>1257</v>
      </c>
      <c r="M84" s="187">
        <v>4406570.87</v>
      </c>
      <c r="N84" s="186">
        <v>0</v>
      </c>
      <c r="O84" s="187">
        <v>0</v>
      </c>
      <c r="P84" s="212">
        <v>569</v>
      </c>
      <c r="Q84" s="213">
        <v>1276470.1000000001</v>
      </c>
      <c r="R84" s="212">
        <v>1274</v>
      </c>
      <c r="S84" s="213">
        <v>4393741.91</v>
      </c>
      <c r="T84" s="212">
        <v>1822</v>
      </c>
      <c r="U84" s="213">
        <v>5607081.5099999998</v>
      </c>
      <c r="V84" s="212">
        <v>21</v>
      </c>
      <c r="W84" s="213">
        <v>63130.5</v>
      </c>
    </row>
    <row r="85" spans="1:23" x14ac:dyDescent="0.25">
      <c r="B85" s="185" t="s">
        <v>933</v>
      </c>
      <c r="C85" s="545" t="s">
        <v>2</v>
      </c>
      <c r="D85" s="336"/>
      <c r="E85" s="185" t="s">
        <v>1038</v>
      </c>
      <c r="F85" s="196">
        <v>1476</v>
      </c>
      <c r="G85" s="40">
        <v>3.4616521180338899E-3</v>
      </c>
      <c r="H85" s="41">
        <v>36325686.810000002</v>
      </c>
      <c r="I85" s="40">
        <v>5.5888902831019499E-3</v>
      </c>
      <c r="J85" s="186">
        <v>30</v>
      </c>
      <c r="K85" s="187">
        <v>514007.23</v>
      </c>
      <c r="L85" s="186">
        <v>1446</v>
      </c>
      <c r="M85" s="187">
        <v>35811679.579999998</v>
      </c>
      <c r="N85" s="186">
        <v>0</v>
      </c>
      <c r="O85" s="187">
        <v>0</v>
      </c>
      <c r="P85" s="212">
        <v>1301</v>
      </c>
      <c r="Q85" s="213">
        <v>31608882.739999998</v>
      </c>
      <c r="R85" s="212">
        <v>175</v>
      </c>
      <c r="S85" s="213">
        <v>4716804.07</v>
      </c>
      <c r="T85" s="212">
        <v>1341</v>
      </c>
      <c r="U85" s="213">
        <v>33036578.98</v>
      </c>
      <c r="V85" s="212">
        <v>135</v>
      </c>
      <c r="W85" s="213">
        <v>3289107.83</v>
      </c>
    </row>
    <row r="86" spans="1:23" x14ac:dyDescent="0.25">
      <c r="B86" s="89" t="s">
        <v>933</v>
      </c>
      <c r="C86" s="551" t="s">
        <v>2</v>
      </c>
      <c r="D86" s="336"/>
      <c r="E86" s="89" t="s">
        <v>1039</v>
      </c>
      <c r="F86" s="193">
        <v>12193</v>
      </c>
      <c r="G86" s="195">
        <v>2.8596154657986001E-2</v>
      </c>
      <c r="H86" s="194">
        <v>91649301.75</v>
      </c>
      <c r="I86" s="195">
        <v>1.41007077080961E-2</v>
      </c>
      <c r="J86" s="186">
        <v>2230</v>
      </c>
      <c r="K86" s="187">
        <v>7361608.8300000001</v>
      </c>
      <c r="L86" s="186">
        <v>9963</v>
      </c>
      <c r="M86" s="187">
        <v>84287692.920000002</v>
      </c>
      <c r="N86" s="186">
        <v>0</v>
      </c>
      <c r="O86" s="187">
        <v>0</v>
      </c>
      <c r="P86" s="212">
        <v>6205</v>
      </c>
      <c r="Q86" s="213">
        <v>57206176.060000002</v>
      </c>
      <c r="R86" s="212">
        <v>5988</v>
      </c>
      <c r="S86" s="213">
        <v>34443125.689999998</v>
      </c>
      <c r="T86" s="212">
        <v>12139</v>
      </c>
      <c r="U86" s="213">
        <v>91320579.069999993</v>
      </c>
      <c r="V86" s="212">
        <v>54</v>
      </c>
      <c r="W86" s="213">
        <v>328722.68</v>
      </c>
    </row>
    <row r="87" spans="1:23" x14ac:dyDescent="0.25">
      <c r="B87" s="185" t="s">
        <v>933</v>
      </c>
      <c r="C87" s="545" t="s">
        <v>2</v>
      </c>
      <c r="D87" s="336"/>
      <c r="E87" s="185" t="s">
        <v>1040</v>
      </c>
      <c r="F87" s="196">
        <v>5480</v>
      </c>
      <c r="G87" s="40">
        <v>1.28522043406678E-2</v>
      </c>
      <c r="H87" s="41">
        <v>73447500.030000001</v>
      </c>
      <c r="I87" s="40">
        <v>1.1300268633125899E-2</v>
      </c>
      <c r="J87" s="186">
        <v>240</v>
      </c>
      <c r="K87" s="187">
        <v>1484395.76</v>
      </c>
      <c r="L87" s="186">
        <v>5240</v>
      </c>
      <c r="M87" s="187">
        <v>71963104.269999996</v>
      </c>
      <c r="N87" s="186">
        <v>0</v>
      </c>
      <c r="O87" s="187">
        <v>0</v>
      </c>
      <c r="P87" s="212">
        <v>4361</v>
      </c>
      <c r="Q87" s="213">
        <v>59129780.049999997</v>
      </c>
      <c r="R87" s="212">
        <v>1119</v>
      </c>
      <c r="S87" s="213">
        <v>14317719.98</v>
      </c>
      <c r="T87" s="212">
        <v>5459</v>
      </c>
      <c r="U87" s="213">
        <v>73153068.140000001</v>
      </c>
      <c r="V87" s="212">
        <v>21</v>
      </c>
      <c r="W87" s="213">
        <v>294431.89</v>
      </c>
    </row>
    <row r="88" spans="1:23" x14ac:dyDescent="0.25">
      <c r="B88" s="89" t="s">
        <v>933</v>
      </c>
      <c r="C88" s="551" t="s">
        <v>2</v>
      </c>
      <c r="D88" s="336"/>
      <c r="E88" s="89" t="s">
        <v>1041</v>
      </c>
      <c r="F88" s="193">
        <v>11432</v>
      </c>
      <c r="G88" s="195">
        <v>2.68113868654224E-2</v>
      </c>
      <c r="H88" s="194">
        <v>160588382.43000001</v>
      </c>
      <c r="I88" s="195">
        <v>2.47073332663049E-2</v>
      </c>
      <c r="J88" s="186">
        <v>1092</v>
      </c>
      <c r="K88" s="187">
        <v>6295844.25</v>
      </c>
      <c r="L88" s="186">
        <v>10340</v>
      </c>
      <c r="M88" s="187">
        <v>154292538.18000001</v>
      </c>
      <c r="N88" s="186">
        <v>0</v>
      </c>
      <c r="O88" s="187">
        <v>0</v>
      </c>
      <c r="P88" s="212">
        <v>6672</v>
      </c>
      <c r="Q88" s="213">
        <v>101759630.94</v>
      </c>
      <c r="R88" s="212">
        <v>4760</v>
      </c>
      <c r="S88" s="213">
        <v>58828751.490000002</v>
      </c>
      <c r="T88" s="212">
        <v>11371</v>
      </c>
      <c r="U88" s="213">
        <v>159709007.87</v>
      </c>
      <c r="V88" s="212">
        <v>61</v>
      </c>
      <c r="W88" s="213">
        <v>879374.56</v>
      </c>
    </row>
    <row r="89" spans="1:23" x14ac:dyDescent="0.25">
      <c r="B89" s="185" t="s">
        <v>933</v>
      </c>
      <c r="C89" s="545" t="s">
        <v>2</v>
      </c>
      <c r="D89" s="336"/>
      <c r="E89" s="185" t="s">
        <v>1042</v>
      </c>
      <c r="F89" s="196">
        <v>9152</v>
      </c>
      <c r="G89" s="40">
        <v>2.1464119366020499E-2</v>
      </c>
      <c r="H89" s="41">
        <v>154798506.5</v>
      </c>
      <c r="I89" s="40">
        <v>2.3816531627927202E-2</v>
      </c>
      <c r="J89" s="186">
        <v>1077</v>
      </c>
      <c r="K89" s="187">
        <v>8389616.4399999995</v>
      </c>
      <c r="L89" s="186">
        <v>8075</v>
      </c>
      <c r="M89" s="187">
        <v>146408890.06</v>
      </c>
      <c r="N89" s="186">
        <v>0</v>
      </c>
      <c r="O89" s="187">
        <v>0</v>
      </c>
      <c r="P89" s="212">
        <v>5357</v>
      </c>
      <c r="Q89" s="213">
        <v>98598881.25</v>
      </c>
      <c r="R89" s="212">
        <v>3795</v>
      </c>
      <c r="S89" s="213">
        <v>56199625.25</v>
      </c>
      <c r="T89" s="212">
        <v>9054</v>
      </c>
      <c r="U89" s="213">
        <v>152992830.94</v>
      </c>
      <c r="V89" s="212">
        <v>98</v>
      </c>
      <c r="W89" s="213">
        <v>1805675.56</v>
      </c>
    </row>
    <row r="90" spans="1:23" x14ac:dyDescent="0.25">
      <c r="B90" s="89" t="s">
        <v>933</v>
      </c>
      <c r="C90" s="551" t="s">
        <v>2</v>
      </c>
      <c r="D90" s="336"/>
      <c r="E90" s="89" t="s">
        <v>1043</v>
      </c>
      <c r="F90" s="193">
        <v>7656</v>
      </c>
      <c r="G90" s="195">
        <v>1.7955561392728699E-2</v>
      </c>
      <c r="H90" s="194">
        <v>75026846.560000002</v>
      </c>
      <c r="I90" s="195">
        <v>1.1543259069104E-2</v>
      </c>
      <c r="J90" s="186">
        <v>2276</v>
      </c>
      <c r="K90" s="187">
        <v>11499378.42</v>
      </c>
      <c r="L90" s="186">
        <v>5378</v>
      </c>
      <c r="M90" s="187">
        <v>63499740.100000001</v>
      </c>
      <c r="N90" s="186">
        <v>2</v>
      </c>
      <c r="O90" s="187">
        <v>27728.04</v>
      </c>
      <c r="P90" s="212">
        <v>2494</v>
      </c>
      <c r="Q90" s="213">
        <v>32509225.030000001</v>
      </c>
      <c r="R90" s="212">
        <v>5162</v>
      </c>
      <c r="S90" s="213">
        <v>42517621.530000001</v>
      </c>
      <c r="T90" s="212">
        <v>7485</v>
      </c>
      <c r="U90" s="213">
        <v>73695084.579999998</v>
      </c>
      <c r="V90" s="212">
        <v>171</v>
      </c>
      <c r="W90" s="213">
        <v>1331761.98</v>
      </c>
    </row>
    <row r="91" spans="1:23" x14ac:dyDescent="0.25">
      <c r="B91" s="185" t="s">
        <v>933</v>
      </c>
      <c r="C91" s="545" t="s">
        <v>2</v>
      </c>
      <c r="D91" s="336"/>
      <c r="E91" s="185" t="s">
        <v>1044</v>
      </c>
      <c r="F91" s="196">
        <v>120</v>
      </c>
      <c r="G91" s="40">
        <v>2.8143513154747101E-4</v>
      </c>
      <c r="H91" s="41">
        <v>350641.43</v>
      </c>
      <c r="I91" s="40">
        <v>5.3947953998229498E-5</v>
      </c>
      <c r="J91" s="186">
        <v>79</v>
      </c>
      <c r="K91" s="187">
        <v>188032.09</v>
      </c>
      <c r="L91" s="186">
        <v>41</v>
      </c>
      <c r="M91" s="187">
        <v>162609.34</v>
      </c>
      <c r="N91" s="186">
        <v>0</v>
      </c>
      <c r="O91" s="187">
        <v>0</v>
      </c>
      <c r="P91" s="212">
        <v>1</v>
      </c>
      <c r="Q91" s="213">
        <v>1057.27</v>
      </c>
      <c r="R91" s="212">
        <v>119</v>
      </c>
      <c r="S91" s="213">
        <v>349584.16</v>
      </c>
      <c r="T91" s="212">
        <v>120</v>
      </c>
      <c r="U91" s="213">
        <v>350641.43</v>
      </c>
      <c r="V91" s="212">
        <v>0</v>
      </c>
      <c r="W91" s="213">
        <v>0</v>
      </c>
    </row>
    <row r="92" spans="1:23" x14ac:dyDescent="0.25">
      <c r="B92" s="89" t="s">
        <v>933</v>
      </c>
      <c r="C92" s="551" t="s">
        <v>2</v>
      </c>
      <c r="D92" s="336"/>
      <c r="E92" s="89" t="s">
        <v>1045</v>
      </c>
      <c r="F92" s="193">
        <v>436</v>
      </c>
      <c r="G92" s="195">
        <v>1.0225476446224799E-3</v>
      </c>
      <c r="H92" s="194">
        <v>1817767.23</v>
      </c>
      <c r="I92" s="195">
        <v>2.7967266419010701E-4</v>
      </c>
      <c r="J92" s="186">
        <v>219</v>
      </c>
      <c r="K92" s="187">
        <v>628762.04</v>
      </c>
      <c r="L92" s="186">
        <v>217</v>
      </c>
      <c r="M92" s="187">
        <v>1189005.19</v>
      </c>
      <c r="N92" s="186">
        <v>0</v>
      </c>
      <c r="O92" s="187">
        <v>0</v>
      </c>
      <c r="P92" s="212">
        <v>7</v>
      </c>
      <c r="Q92" s="213">
        <v>0</v>
      </c>
      <c r="R92" s="212">
        <v>429</v>
      </c>
      <c r="S92" s="213">
        <v>1817767.23</v>
      </c>
      <c r="T92" s="212">
        <v>436</v>
      </c>
      <c r="U92" s="213">
        <v>1817767.23</v>
      </c>
      <c r="V92" s="212">
        <v>0</v>
      </c>
      <c r="W92" s="213">
        <v>0</v>
      </c>
    </row>
    <row r="93" spans="1:23" x14ac:dyDescent="0.25">
      <c r="B93" s="185" t="s">
        <v>933</v>
      </c>
      <c r="C93" s="545" t="s">
        <v>2</v>
      </c>
      <c r="D93" s="336"/>
      <c r="E93" s="185" t="s">
        <v>1046</v>
      </c>
      <c r="F93" s="196">
        <v>4</v>
      </c>
      <c r="G93" s="40">
        <v>9.3811710515823701E-6</v>
      </c>
      <c r="H93" s="41">
        <v>1163.05</v>
      </c>
      <c r="I93" s="40">
        <v>1.7894111342644501E-7</v>
      </c>
      <c r="J93" s="186">
        <v>3</v>
      </c>
      <c r="K93" s="187">
        <v>1163.05</v>
      </c>
      <c r="L93" s="186">
        <v>1</v>
      </c>
      <c r="M93" s="187">
        <v>0</v>
      </c>
      <c r="N93" s="186">
        <v>0</v>
      </c>
      <c r="O93" s="187">
        <v>0</v>
      </c>
      <c r="P93" s="212">
        <v>0</v>
      </c>
      <c r="Q93" s="213">
        <v>0</v>
      </c>
      <c r="R93" s="212">
        <v>4</v>
      </c>
      <c r="S93" s="213">
        <v>1163.05</v>
      </c>
      <c r="T93" s="212">
        <v>4</v>
      </c>
      <c r="U93" s="213">
        <v>1163.05</v>
      </c>
      <c r="V93" s="212">
        <v>0</v>
      </c>
      <c r="W93" s="213">
        <v>0</v>
      </c>
    </row>
    <row r="94" spans="1:23" x14ac:dyDescent="0.25">
      <c r="B94" s="89" t="s">
        <v>933</v>
      </c>
      <c r="C94" s="551" t="s">
        <v>2</v>
      </c>
      <c r="D94" s="336"/>
      <c r="E94" s="89" t="s">
        <v>1047</v>
      </c>
      <c r="F94" s="193">
        <v>1664</v>
      </c>
      <c r="G94" s="195">
        <v>3.90256715745827E-3</v>
      </c>
      <c r="H94" s="194">
        <v>16752114.550000001</v>
      </c>
      <c r="I94" s="195">
        <v>2.5773973860318501E-3</v>
      </c>
      <c r="J94" s="186">
        <v>168</v>
      </c>
      <c r="K94" s="187">
        <v>892359.93</v>
      </c>
      <c r="L94" s="186">
        <v>1494</v>
      </c>
      <c r="M94" s="187">
        <v>15836840.539999999</v>
      </c>
      <c r="N94" s="186">
        <v>2</v>
      </c>
      <c r="O94" s="187">
        <v>22914.080000000002</v>
      </c>
      <c r="P94" s="212">
        <v>971</v>
      </c>
      <c r="Q94" s="213">
        <v>10059844.119999999</v>
      </c>
      <c r="R94" s="212">
        <v>693</v>
      </c>
      <c r="S94" s="213">
        <v>6692270.4299999997</v>
      </c>
      <c r="T94" s="212">
        <v>1657</v>
      </c>
      <c r="U94" s="213">
        <v>16691242.08</v>
      </c>
      <c r="V94" s="212">
        <v>7</v>
      </c>
      <c r="W94" s="213">
        <v>60872.47</v>
      </c>
    </row>
    <row r="95" spans="1:23" x14ac:dyDescent="0.25">
      <c r="B95" s="185" t="s">
        <v>933</v>
      </c>
      <c r="C95" s="545" t="s">
        <v>2</v>
      </c>
      <c r="D95" s="336"/>
      <c r="E95" s="185" t="s">
        <v>1048</v>
      </c>
      <c r="F95" s="196">
        <v>2778</v>
      </c>
      <c r="G95" s="40">
        <v>6.5152232953239603E-3</v>
      </c>
      <c r="H95" s="41">
        <v>31395187.300000001</v>
      </c>
      <c r="I95" s="40">
        <v>4.8303080449626197E-3</v>
      </c>
      <c r="J95" s="186">
        <v>897</v>
      </c>
      <c r="K95" s="187">
        <v>6078824.9900000002</v>
      </c>
      <c r="L95" s="186">
        <v>1881</v>
      </c>
      <c r="M95" s="187">
        <v>25316362.309999999</v>
      </c>
      <c r="N95" s="186">
        <v>0</v>
      </c>
      <c r="O95" s="187">
        <v>0</v>
      </c>
      <c r="P95" s="212">
        <v>823</v>
      </c>
      <c r="Q95" s="213">
        <v>12037921.560000001</v>
      </c>
      <c r="R95" s="212">
        <v>1955</v>
      </c>
      <c r="S95" s="213">
        <v>19357265.739999998</v>
      </c>
      <c r="T95" s="212">
        <v>2712</v>
      </c>
      <c r="U95" s="213">
        <v>30795654.23</v>
      </c>
      <c r="V95" s="212">
        <v>66</v>
      </c>
      <c r="W95" s="213">
        <v>599533.06999999995</v>
      </c>
    </row>
    <row r="96" spans="1:23" x14ac:dyDescent="0.25">
      <c r="B96" s="89" t="s">
        <v>933</v>
      </c>
      <c r="C96" s="551" t="s">
        <v>2</v>
      </c>
      <c r="D96" s="336"/>
      <c r="E96" s="89" t="s">
        <v>1049</v>
      </c>
      <c r="F96" s="193">
        <v>158</v>
      </c>
      <c r="G96" s="195">
        <v>3.7055625653750399E-4</v>
      </c>
      <c r="H96" s="194">
        <v>476740.48</v>
      </c>
      <c r="I96" s="195">
        <v>7.3348929372475601E-5</v>
      </c>
      <c r="J96" s="186">
        <v>117</v>
      </c>
      <c r="K96" s="187">
        <v>274954.69</v>
      </c>
      <c r="L96" s="186">
        <v>41</v>
      </c>
      <c r="M96" s="187">
        <v>201785.79</v>
      </c>
      <c r="N96" s="186">
        <v>0</v>
      </c>
      <c r="O96" s="187">
        <v>0</v>
      </c>
      <c r="P96" s="212">
        <v>0</v>
      </c>
      <c r="Q96" s="213">
        <v>0</v>
      </c>
      <c r="R96" s="212">
        <v>158</v>
      </c>
      <c r="S96" s="213">
        <v>476740.48</v>
      </c>
      <c r="T96" s="212">
        <v>158</v>
      </c>
      <c r="U96" s="213">
        <v>476740.48</v>
      </c>
      <c r="V96" s="212">
        <v>0</v>
      </c>
      <c r="W96" s="213">
        <v>0</v>
      </c>
    </row>
    <row r="97" spans="1:23" x14ac:dyDescent="0.25">
      <c r="B97" s="185" t="s">
        <v>933</v>
      </c>
      <c r="C97" s="545" t="s">
        <v>2</v>
      </c>
      <c r="D97" s="336"/>
      <c r="E97" s="185" t="s">
        <v>1050</v>
      </c>
      <c r="F97" s="196">
        <v>665</v>
      </c>
      <c r="G97" s="40">
        <v>1.5596196873255701E-3</v>
      </c>
      <c r="H97" s="41">
        <v>2838096.31</v>
      </c>
      <c r="I97" s="40">
        <v>4.3665544363774903E-4</v>
      </c>
      <c r="J97" s="186">
        <v>377</v>
      </c>
      <c r="K97" s="187">
        <v>1118922.01</v>
      </c>
      <c r="L97" s="186">
        <v>288</v>
      </c>
      <c r="M97" s="187">
        <v>1719174.3</v>
      </c>
      <c r="N97" s="186">
        <v>0</v>
      </c>
      <c r="O97" s="187">
        <v>0</v>
      </c>
      <c r="P97" s="212">
        <v>0</v>
      </c>
      <c r="Q97" s="213">
        <v>0</v>
      </c>
      <c r="R97" s="212">
        <v>665</v>
      </c>
      <c r="S97" s="213">
        <v>2838096.31</v>
      </c>
      <c r="T97" s="212">
        <v>662</v>
      </c>
      <c r="U97" s="213">
        <v>2826228.45</v>
      </c>
      <c r="V97" s="212">
        <v>3</v>
      </c>
      <c r="W97" s="213">
        <v>11867.86</v>
      </c>
    </row>
    <row r="98" spans="1:23" x14ac:dyDescent="0.25">
      <c r="A98" s="179" t="s">
        <v>2</v>
      </c>
      <c r="B98" s="190" t="s">
        <v>1051</v>
      </c>
      <c r="C98" s="556" t="s">
        <v>2</v>
      </c>
      <c r="D98" s="381"/>
      <c r="E98" s="190" t="s">
        <v>2</v>
      </c>
      <c r="F98" s="197">
        <v>55057</v>
      </c>
      <c r="G98" s="198">
        <v>0.12912478364674301</v>
      </c>
      <c r="H98" s="199">
        <v>651138146.44000006</v>
      </c>
      <c r="I98" s="198">
        <v>0.10018089069120401</v>
      </c>
      <c r="J98" s="191">
        <v>9391</v>
      </c>
      <c r="K98" s="192">
        <v>45991510.869999997</v>
      </c>
      <c r="L98" s="191">
        <v>45662</v>
      </c>
      <c r="M98" s="192">
        <v>605095993.45000005</v>
      </c>
      <c r="N98" s="191">
        <v>4</v>
      </c>
      <c r="O98" s="192">
        <v>50642.12</v>
      </c>
      <c r="P98" s="215">
        <v>28761</v>
      </c>
      <c r="Q98" s="216">
        <v>404187869.12</v>
      </c>
      <c r="R98" s="215">
        <v>26296</v>
      </c>
      <c r="S98" s="216">
        <v>246950277.31999999</v>
      </c>
      <c r="T98" s="215">
        <v>54420</v>
      </c>
      <c r="U98" s="216">
        <v>642473668.03999996</v>
      </c>
      <c r="V98" s="215">
        <v>637</v>
      </c>
      <c r="W98" s="216">
        <v>8664478.4000000004</v>
      </c>
    </row>
    <row r="99" spans="1:23" x14ac:dyDescent="0.25">
      <c r="B99" s="89" t="s">
        <v>934</v>
      </c>
      <c r="C99" s="551" t="s">
        <v>2</v>
      </c>
      <c r="D99" s="336"/>
      <c r="E99" s="89" t="s">
        <v>1052</v>
      </c>
      <c r="F99" s="193">
        <v>819</v>
      </c>
      <c r="G99" s="195">
        <v>1.9207947728114899E-3</v>
      </c>
      <c r="H99" s="194">
        <v>9047720.4199999999</v>
      </c>
      <c r="I99" s="195">
        <v>1.39203745834313E-3</v>
      </c>
      <c r="J99" s="186">
        <v>656</v>
      </c>
      <c r="K99" s="187">
        <v>5757288.8399999999</v>
      </c>
      <c r="L99" s="186">
        <v>111</v>
      </c>
      <c r="M99" s="187">
        <v>2119896.88</v>
      </c>
      <c r="N99" s="186">
        <v>52</v>
      </c>
      <c r="O99" s="187">
        <v>1170534.7</v>
      </c>
      <c r="P99" s="212">
        <v>212</v>
      </c>
      <c r="Q99" s="213">
        <v>1891753.56</v>
      </c>
      <c r="R99" s="212">
        <v>607</v>
      </c>
      <c r="S99" s="213">
        <v>7155966.8600000003</v>
      </c>
      <c r="T99" s="212">
        <v>211</v>
      </c>
      <c r="U99" s="213">
        <v>2475538.2999999998</v>
      </c>
      <c r="V99" s="212">
        <v>608</v>
      </c>
      <c r="W99" s="213">
        <v>6572182.1200000001</v>
      </c>
    </row>
    <row r="100" spans="1:23" x14ac:dyDescent="0.25">
      <c r="B100" s="185" t="s">
        <v>934</v>
      </c>
      <c r="C100" s="545" t="s">
        <v>2</v>
      </c>
      <c r="D100" s="336"/>
      <c r="E100" s="185" t="s">
        <v>1053</v>
      </c>
      <c r="F100" s="196">
        <v>1520</v>
      </c>
      <c r="G100" s="40">
        <v>3.5648449996012999E-3</v>
      </c>
      <c r="H100" s="41">
        <v>26639115.079999998</v>
      </c>
      <c r="I100" s="40">
        <v>4.0985623258762696E-3</v>
      </c>
      <c r="J100" s="186">
        <v>216</v>
      </c>
      <c r="K100" s="187">
        <v>2254420.64</v>
      </c>
      <c r="L100" s="186">
        <v>1304</v>
      </c>
      <c r="M100" s="187">
        <v>24384694.440000001</v>
      </c>
      <c r="N100" s="186">
        <v>0</v>
      </c>
      <c r="O100" s="187">
        <v>0</v>
      </c>
      <c r="P100" s="212">
        <v>442</v>
      </c>
      <c r="Q100" s="213">
        <v>9093792.6999999993</v>
      </c>
      <c r="R100" s="212">
        <v>1078</v>
      </c>
      <c r="S100" s="213">
        <v>17545322.379999999</v>
      </c>
      <c r="T100" s="212">
        <v>1485</v>
      </c>
      <c r="U100" s="213">
        <v>25988469.620000001</v>
      </c>
      <c r="V100" s="212">
        <v>35</v>
      </c>
      <c r="W100" s="213">
        <v>650645.46</v>
      </c>
    </row>
    <row r="101" spans="1:23" x14ac:dyDescent="0.25">
      <c r="B101" s="89" t="s">
        <v>934</v>
      </c>
      <c r="C101" s="551" t="s">
        <v>2</v>
      </c>
      <c r="D101" s="336"/>
      <c r="E101" s="89" t="s">
        <v>1054</v>
      </c>
      <c r="F101" s="193">
        <v>280</v>
      </c>
      <c r="G101" s="195">
        <v>6.5668197361076601E-4</v>
      </c>
      <c r="H101" s="194">
        <v>1402031.62</v>
      </c>
      <c r="I101" s="195">
        <v>2.1570964201185E-4</v>
      </c>
      <c r="J101" s="186">
        <v>174</v>
      </c>
      <c r="K101" s="187">
        <v>558715.12</v>
      </c>
      <c r="L101" s="186">
        <v>106</v>
      </c>
      <c r="M101" s="187">
        <v>843316.5</v>
      </c>
      <c r="N101" s="186">
        <v>0</v>
      </c>
      <c r="O101" s="187">
        <v>0</v>
      </c>
      <c r="P101" s="212">
        <v>0</v>
      </c>
      <c r="Q101" s="213">
        <v>0</v>
      </c>
      <c r="R101" s="212">
        <v>280</v>
      </c>
      <c r="S101" s="213">
        <v>1402031.62</v>
      </c>
      <c r="T101" s="212">
        <v>280</v>
      </c>
      <c r="U101" s="213">
        <v>1402031.62</v>
      </c>
      <c r="V101" s="212">
        <v>0</v>
      </c>
      <c r="W101" s="213">
        <v>0</v>
      </c>
    </row>
    <row r="102" spans="1:23" x14ac:dyDescent="0.25">
      <c r="B102" s="185" t="s">
        <v>934</v>
      </c>
      <c r="C102" s="545" t="s">
        <v>2</v>
      </c>
      <c r="D102" s="336"/>
      <c r="E102" s="185" t="s">
        <v>1055</v>
      </c>
      <c r="F102" s="196">
        <v>1287</v>
      </c>
      <c r="G102" s="40">
        <v>3.01839178584663E-3</v>
      </c>
      <c r="H102" s="41">
        <v>9741549.5800000001</v>
      </c>
      <c r="I102" s="40">
        <v>1.4987865769692801E-3</v>
      </c>
      <c r="J102" s="186">
        <v>1010</v>
      </c>
      <c r="K102" s="187">
        <v>6197365.9800000004</v>
      </c>
      <c r="L102" s="186">
        <v>176</v>
      </c>
      <c r="M102" s="187">
        <v>2035323.19</v>
      </c>
      <c r="N102" s="186">
        <v>101</v>
      </c>
      <c r="O102" s="187">
        <v>1508860.41</v>
      </c>
      <c r="P102" s="212">
        <v>418</v>
      </c>
      <c r="Q102" s="213">
        <v>3553307.82</v>
      </c>
      <c r="R102" s="212">
        <v>869</v>
      </c>
      <c r="S102" s="213">
        <v>6188241.7599999998</v>
      </c>
      <c r="T102" s="212">
        <v>511</v>
      </c>
      <c r="U102" s="213">
        <v>4058435.3</v>
      </c>
      <c r="V102" s="212">
        <v>776</v>
      </c>
      <c r="W102" s="213">
        <v>5683114.2800000003</v>
      </c>
    </row>
    <row r="103" spans="1:23" x14ac:dyDescent="0.25">
      <c r="B103" s="89" t="s">
        <v>934</v>
      </c>
      <c r="C103" s="551" t="s">
        <v>2</v>
      </c>
      <c r="D103" s="336"/>
      <c r="E103" s="89" t="s">
        <v>1056</v>
      </c>
      <c r="F103" s="193">
        <v>3</v>
      </c>
      <c r="G103" s="195">
        <v>7.0358782886867801E-6</v>
      </c>
      <c r="H103" s="194">
        <v>64010.55</v>
      </c>
      <c r="I103" s="195">
        <v>9.8483462345033392E-6</v>
      </c>
      <c r="J103" s="186">
        <v>1</v>
      </c>
      <c r="K103" s="187">
        <v>14663.86</v>
      </c>
      <c r="L103" s="186">
        <v>2</v>
      </c>
      <c r="M103" s="187">
        <v>49346.69</v>
      </c>
      <c r="N103" s="186">
        <v>0</v>
      </c>
      <c r="O103" s="187">
        <v>0</v>
      </c>
      <c r="P103" s="212">
        <v>2</v>
      </c>
      <c r="Q103" s="213">
        <v>38004.35</v>
      </c>
      <c r="R103" s="212">
        <v>1</v>
      </c>
      <c r="S103" s="213">
        <v>26006.2</v>
      </c>
      <c r="T103" s="212">
        <v>2</v>
      </c>
      <c r="U103" s="213">
        <v>49346.69</v>
      </c>
      <c r="V103" s="212">
        <v>1</v>
      </c>
      <c r="W103" s="213">
        <v>14663.86</v>
      </c>
    </row>
    <row r="104" spans="1:23" x14ac:dyDescent="0.25">
      <c r="B104" s="185" t="s">
        <v>934</v>
      </c>
      <c r="C104" s="545" t="s">
        <v>2</v>
      </c>
      <c r="D104" s="336"/>
      <c r="E104" s="185" t="s">
        <v>1057</v>
      </c>
      <c r="F104" s="196">
        <v>8</v>
      </c>
      <c r="G104" s="40">
        <v>1.8762342103164699E-5</v>
      </c>
      <c r="H104" s="41">
        <v>133597.94</v>
      </c>
      <c r="I104" s="40">
        <v>2.0554717454176001E-5</v>
      </c>
      <c r="J104" s="186">
        <v>4</v>
      </c>
      <c r="K104" s="187">
        <v>19117.900000000001</v>
      </c>
      <c r="L104" s="186">
        <v>4</v>
      </c>
      <c r="M104" s="187">
        <v>114480.04</v>
      </c>
      <c r="N104" s="186">
        <v>0</v>
      </c>
      <c r="O104" s="187">
        <v>0</v>
      </c>
      <c r="P104" s="212">
        <v>2</v>
      </c>
      <c r="Q104" s="213">
        <v>63259.91</v>
      </c>
      <c r="R104" s="212">
        <v>6</v>
      </c>
      <c r="S104" s="213">
        <v>70338.03</v>
      </c>
      <c r="T104" s="212">
        <v>6</v>
      </c>
      <c r="U104" s="213">
        <v>73365.25</v>
      </c>
      <c r="V104" s="212">
        <v>2</v>
      </c>
      <c r="W104" s="213">
        <v>60232.69</v>
      </c>
    </row>
    <row r="105" spans="1:23" x14ac:dyDescent="0.25">
      <c r="B105" s="89" t="s">
        <v>934</v>
      </c>
      <c r="C105" s="551" t="s">
        <v>2</v>
      </c>
      <c r="D105" s="336"/>
      <c r="E105" s="89" t="s">
        <v>1058</v>
      </c>
      <c r="F105" s="193">
        <v>459</v>
      </c>
      <c r="G105" s="195">
        <v>1.07648937816908E-3</v>
      </c>
      <c r="H105" s="194">
        <v>4270193.03</v>
      </c>
      <c r="I105" s="195">
        <v>6.5699075304934801E-4</v>
      </c>
      <c r="J105" s="186">
        <v>342</v>
      </c>
      <c r="K105" s="187">
        <v>2449006.2400000002</v>
      </c>
      <c r="L105" s="186">
        <v>80</v>
      </c>
      <c r="M105" s="187">
        <v>1186744.2</v>
      </c>
      <c r="N105" s="186">
        <v>37</v>
      </c>
      <c r="O105" s="187">
        <v>634442.59</v>
      </c>
      <c r="P105" s="212">
        <v>160</v>
      </c>
      <c r="Q105" s="213">
        <v>1700576.52</v>
      </c>
      <c r="R105" s="212">
        <v>299</v>
      </c>
      <c r="S105" s="213">
        <v>2569616.5099999998</v>
      </c>
      <c r="T105" s="212">
        <v>147</v>
      </c>
      <c r="U105" s="213">
        <v>1557703.03</v>
      </c>
      <c r="V105" s="212">
        <v>312</v>
      </c>
      <c r="W105" s="213">
        <v>2712490</v>
      </c>
    </row>
    <row r="106" spans="1:23" x14ac:dyDescent="0.25">
      <c r="B106" s="185" t="s">
        <v>934</v>
      </c>
      <c r="C106" s="545" t="s">
        <v>2</v>
      </c>
      <c r="D106" s="336"/>
      <c r="E106" s="185" t="s">
        <v>1059</v>
      </c>
      <c r="F106" s="196">
        <v>132</v>
      </c>
      <c r="G106" s="40">
        <v>3.0957864470221801E-4</v>
      </c>
      <c r="H106" s="41">
        <v>928081.04</v>
      </c>
      <c r="I106" s="40">
        <v>1.4278995283742999E-4</v>
      </c>
      <c r="J106" s="186">
        <v>100</v>
      </c>
      <c r="K106" s="187">
        <v>588781</v>
      </c>
      <c r="L106" s="186">
        <v>30</v>
      </c>
      <c r="M106" s="187">
        <v>313298.69</v>
      </c>
      <c r="N106" s="186">
        <v>2</v>
      </c>
      <c r="O106" s="187">
        <v>26001.35</v>
      </c>
      <c r="P106" s="212">
        <v>6</v>
      </c>
      <c r="Q106" s="213">
        <v>55804.23</v>
      </c>
      <c r="R106" s="212">
        <v>126</v>
      </c>
      <c r="S106" s="213">
        <v>872276.81</v>
      </c>
      <c r="T106" s="212">
        <v>95</v>
      </c>
      <c r="U106" s="213">
        <v>680133.36</v>
      </c>
      <c r="V106" s="212">
        <v>37</v>
      </c>
      <c r="W106" s="213">
        <v>247947.68</v>
      </c>
    </row>
    <row r="107" spans="1:23" x14ac:dyDescent="0.25">
      <c r="B107" s="89" t="s">
        <v>934</v>
      </c>
      <c r="C107" s="551" t="s">
        <v>2</v>
      </c>
      <c r="D107" s="336"/>
      <c r="E107" s="89" t="s">
        <v>1060</v>
      </c>
      <c r="F107" s="193">
        <v>7</v>
      </c>
      <c r="G107" s="195">
        <v>1.6417049340269099E-5</v>
      </c>
      <c r="H107" s="194">
        <v>40952.57</v>
      </c>
      <c r="I107" s="195">
        <v>6.3007596177932297E-6</v>
      </c>
      <c r="J107" s="186">
        <v>6</v>
      </c>
      <c r="K107" s="187">
        <v>29727.09</v>
      </c>
      <c r="L107" s="186">
        <v>1</v>
      </c>
      <c r="M107" s="187">
        <v>11225.48</v>
      </c>
      <c r="N107" s="186">
        <v>0</v>
      </c>
      <c r="O107" s="187">
        <v>0</v>
      </c>
      <c r="P107" s="212">
        <v>0</v>
      </c>
      <c r="Q107" s="213">
        <v>0</v>
      </c>
      <c r="R107" s="212">
        <v>7</v>
      </c>
      <c r="S107" s="213">
        <v>40952.57</v>
      </c>
      <c r="T107" s="212">
        <v>3</v>
      </c>
      <c r="U107" s="213">
        <v>23876.560000000001</v>
      </c>
      <c r="V107" s="212">
        <v>4</v>
      </c>
      <c r="W107" s="213">
        <v>17076.009999999998</v>
      </c>
    </row>
    <row r="108" spans="1:23" x14ac:dyDescent="0.25">
      <c r="B108" s="185" t="s">
        <v>934</v>
      </c>
      <c r="C108" s="545" t="s">
        <v>2</v>
      </c>
      <c r="D108" s="336"/>
      <c r="E108" s="185" t="s">
        <v>1061</v>
      </c>
      <c r="F108" s="196">
        <v>764</v>
      </c>
      <c r="G108" s="40">
        <v>1.7918036708522299E-3</v>
      </c>
      <c r="H108" s="41">
        <v>22917041.600000001</v>
      </c>
      <c r="I108" s="40">
        <v>3.5259025324312402E-3</v>
      </c>
      <c r="J108" s="186">
        <v>212</v>
      </c>
      <c r="K108" s="187">
        <v>2868925.24</v>
      </c>
      <c r="L108" s="186">
        <v>541</v>
      </c>
      <c r="M108" s="187">
        <v>19636559.02</v>
      </c>
      <c r="N108" s="186">
        <v>11</v>
      </c>
      <c r="O108" s="187">
        <v>411557.34</v>
      </c>
      <c r="P108" s="212">
        <v>592</v>
      </c>
      <c r="Q108" s="213">
        <v>18902974.920000002</v>
      </c>
      <c r="R108" s="212">
        <v>172</v>
      </c>
      <c r="S108" s="213">
        <v>4014066.68</v>
      </c>
      <c r="T108" s="212">
        <v>700</v>
      </c>
      <c r="U108" s="213">
        <v>21158561.960000001</v>
      </c>
      <c r="V108" s="212">
        <v>64</v>
      </c>
      <c r="W108" s="213">
        <v>1758479.64</v>
      </c>
    </row>
    <row r="109" spans="1:23" x14ac:dyDescent="0.25">
      <c r="B109" s="89" t="s">
        <v>934</v>
      </c>
      <c r="C109" s="551" t="s">
        <v>2</v>
      </c>
      <c r="D109" s="336"/>
      <c r="E109" s="89" t="s">
        <v>1062</v>
      </c>
      <c r="F109" s="193">
        <v>371</v>
      </c>
      <c r="G109" s="195">
        <v>8.7010361503426505E-4</v>
      </c>
      <c r="H109" s="194">
        <v>8301154.5700000003</v>
      </c>
      <c r="I109" s="195">
        <v>1.27717453375248E-3</v>
      </c>
      <c r="J109" s="186">
        <v>132</v>
      </c>
      <c r="K109" s="187">
        <v>1733334.6</v>
      </c>
      <c r="L109" s="186">
        <v>228</v>
      </c>
      <c r="M109" s="187">
        <v>6253181.9100000001</v>
      </c>
      <c r="N109" s="186">
        <v>11</v>
      </c>
      <c r="O109" s="187">
        <v>314638.06</v>
      </c>
      <c r="P109" s="212">
        <v>124</v>
      </c>
      <c r="Q109" s="213">
        <v>3437281.9</v>
      </c>
      <c r="R109" s="212">
        <v>247</v>
      </c>
      <c r="S109" s="213">
        <v>4863872.67</v>
      </c>
      <c r="T109" s="212">
        <v>306</v>
      </c>
      <c r="U109" s="213">
        <v>7104597.0899999999</v>
      </c>
      <c r="V109" s="212">
        <v>65</v>
      </c>
      <c r="W109" s="213">
        <v>1196557.48</v>
      </c>
    </row>
    <row r="110" spans="1:23" x14ac:dyDescent="0.25">
      <c r="B110" s="185" t="s">
        <v>934</v>
      </c>
      <c r="C110" s="545" t="s">
        <v>2</v>
      </c>
      <c r="D110" s="336"/>
      <c r="E110" s="185" t="s">
        <v>1063</v>
      </c>
      <c r="F110" s="196">
        <v>113</v>
      </c>
      <c r="G110" s="40">
        <v>2.6501808220720199E-4</v>
      </c>
      <c r="H110" s="41">
        <v>436730.95</v>
      </c>
      <c r="I110" s="40">
        <v>6.7193261219026693E-5</v>
      </c>
      <c r="J110" s="186">
        <v>81</v>
      </c>
      <c r="K110" s="187">
        <v>275479.46999999997</v>
      </c>
      <c r="L110" s="186">
        <v>32</v>
      </c>
      <c r="M110" s="187">
        <v>161251.48000000001</v>
      </c>
      <c r="N110" s="186">
        <v>0</v>
      </c>
      <c r="O110" s="187">
        <v>0</v>
      </c>
      <c r="P110" s="212">
        <v>0</v>
      </c>
      <c r="Q110" s="213">
        <v>0</v>
      </c>
      <c r="R110" s="212">
        <v>113</v>
      </c>
      <c r="S110" s="213">
        <v>436730.95</v>
      </c>
      <c r="T110" s="212">
        <v>113</v>
      </c>
      <c r="U110" s="213">
        <v>436730.95</v>
      </c>
      <c r="V110" s="212">
        <v>0</v>
      </c>
      <c r="W110" s="213">
        <v>0</v>
      </c>
    </row>
    <row r="111" spans="1:23" x14ac:dyDescent="0.25">
      <c r="B111" s="89" t="s">
        <v>934</v>
      </c>
      <c r="C111" s="551" t="s">
        <v>2</v>
      </c>
      <c r="D111" s="336"/>
      <c r="E111" s="89" t="s">
        <v>1064</v>
      </c>
      <c r="F111" s="193">
        <v>1</v>
      </c>
      <c r="G111" s="195">
        <v>2.34529276289559E-6</v>
      </c>
      <c r="H111" s="194">
        <v>0</v>
      </c>
      <c r="I111" s="195">
        <v>0</v>
      </c>
      <c r="J111" s="186">
        <v>0</v>
      </c>
      <c r="K111" s="187">
        <v>0</v>
      </c>
      <c r="L111" s="186">
        <v>0</v>
      </c>
      <c r="M111" s="187">
        <v>0</v>
      </c>
      <c r="N111" s="186">
        <v>1</v>
      </c>
      <c r="O111" s="187">
        <v>0</v>
      </c>
      <c r="P111" s="212">
        <v>0</v>
      </c>
      <c r="Q111" s="213">
        <v>0</v>
      </c>
      <c r="R111" s="212">
        <v>1</v>
      </c>
      <c r="S111" s="213">
        <v>0</v>
      </c>
      <c r="T111" s="212">
        <v>0</v>
      </c>
      <c r="U111" s="213">
        <v>0</v>
      </c>
      <c r="V111" s="212">
        <v>1</v>
      </c>
      <c r="W111" s="213">
        <v>0</v>
      </c>
    </row>
    <row r="112" spans="1:23" x14ac:dyDescent="0.25">
      <c r="B112" s="185" t="s">
        <v>934</v>
      </c>
      <c r="C112" s="545" t="s">
        <v>2</v>
      </c>
      <c r="D112" s="336"/>
      <c r="E112" s="185" t="s">
        <v>1065</v>
      </c>
      <c r="F112" s="196">
        <v>2157</v>
      </c>
      <c r="G112" s="40">
        <v>5.0587964895657898E-3</v>
      </c>
      <c r="H112" s="41">
        <v>26602279.300000001</v>
      </c>
      <c r="I112" s="40">
        <v>4.092894955181E-3</v>
      </c>
      <c r="J112" s="186">
        <v>1908</v>
      </c>
      <c r="K112" s="187">
        <v>20977641.039999999</v>
      </c>
      <c r="L112" s="186">
        <v>14</v>
      </c>
      <c r="M112" s="187">
        <v>312721.07</v>
      </c>
      <c r="N112" s="186">
        <v>235</v>
      </c>
      <c r="O112" s="187">
        <v>5311917.1900000004</v>
      </c>
      <c r="P112" s="212">
        <v>1014</v>
      </c>
      <c r="Q112" s="213">
        <v>12454873.640000001</v>
      </c>
      <c r="R112" s="212">
        <v>1143</v>
      </c>
      <c r="S112" s="213">
        <v>14147405.66</v>
      </c>
      <c r="T112" s="212">
        <v>332</v>
      </c>
      <c r="U112" s="213">
        <v>4394689.3600000003</v>
      </c>
      <c r="V112" s="212">
        <v>1825</v>
      </c>
      <c r="W112" s="213">
        <v>22207589.940000001</v>
      </c>
    </row>
    <row r="113" spans="2:23" x14ac:dyDescent="0.25">
      <c r="B113" s="89" t="s">
        <v>934</v>
      </c>
      <c r="C113" s="551" t="s">
        <v>2</v>
      </c>
      <c r="D113" s="336"/>
      <c r="E113" s="89" t="s">
        <v>1066</v>
      </c>
      <c r="F113" s="193">
        <v>2</v>
      </c>
      <c r="G113" s="195">
        <v>4.69058552579118E-6</v>
      </c>
      <c r="H113" s="194">
        <v>10251.040000000001</v>
      </c>
      <c r="I113" s="195">
        <v>1.5771742499282299E-6</v>
      </c>
      <c r="J113" s="186">
        <v>2</v>
      </c>
      <c r="K113" s="187">
        <v>10251.040000000001</v>
      </c>
      <c r="L113" s="186">
        <v>0</v>
      </c>
      <c r="M113" s="187">
        <v>0</v>
      </c>
      <c r="N113" s="186">
        <v>0</v>
      </c>
      <c r="O113" s="187">
        <v>0</v>
      </c>
      <c r="P113" s="212">
        <v>0</v>
      </c>
      <c r="Q113" s="213">
        <v>0</v>
      </c>
      <c r="R113" s="212">
        <v>2</v>
      </c>
      <c r="S113" s="213">
        <v>10251.040000000001</v>
      </c>
      <c r="T113" s="212">
        <v>2</v>
      </c>
      <c r="U113" s="213">
        <v>10251.040000000001</v>
      </c>
      <c r="V113" s="212">
        <v>0</v>
      </c>
      <c r="W113" s="213">
        <v>0</v>
      </c>
    </row>
    <row r="114" spans="2:23" x14ac:dyDescent="0.25">
      <c r="B114" s="185" t="s">
        <v>934</v>
      </c>
      <c r="C114" s="545" t="s">
        <v>2</v>
      </c>
      <c r="D114" s="336"/>
      <c r="E114" s="185" t="s">
        <v>1067</v>
      </c>
      <c r="F114" s="196">
        <v>36358</v>
      </c>
      <c r="G114" s="40">
        <v>8.5270154273357907E-2</v>
      </c>
      <c r="H114" s="41">
        <v>437478741.50999999</v>
      </c>
      <c r="I114" s="40">
        <v>6.7308312717595298E-2</v>
      </c>
      <c r="J114" s="186">
        <v>5501</v>
      </c>
      <c r="K114" s="187">
        <v>33309674.079999998</v>
      </c>
      <c r="L114" s="186">
        <v>30857</v>
      </c>
      <c r="M114" s="187">
        <v>404169067.43000001</v>
      </c>
      <c r="N114" s="186">
        <v>0</v>
      </c>
      <c r="O114" s="187">
        <v>0</v>
      </c>
      <c r="P114" s="212">
        <v>15374</v>
      </c>
      <c r="Q114" s="213">
        <v>211216924.41999999</v>
      </c>
      <c r="R114" s="212">
        <v>20984</v>
      </c>
      <c r="S114" s="213">
        <v>226261817.09</v>
      </c>
      <c r="T114" s="212">
        <v>35984</v>
      </c>
      <c r="U114" s="213">
        <v>432694710.47000003</v>
      </c>
      <c r="V114" s="212">
        <v>374</v>
      </c>
      <c r="W114" s="213">
        <v>4784031.04</v>
      </c>
    </row>
    <row r="115" spans="2:23" x14ac:dyDescent="0.25">
      <c r="B115" s="89" t="s">
        <v>934</v>
      </c>
      <c r="C115" s="551" t="s">
        <v>2</v>
      </c>
      <c r="D115" s="336"/>
      <c r="E115" s="89" t="s">
        <v>1068</v>
      </c>
      <c r="F115" s="193">
        <v>10</v>
      </c>
      <c r="G115" s="195">
        <v>2.34529276289559E-5</v>
      </c>
      <c r="H115" s="194">
        <v>93570.64</v>
      </c>
      <c r="I115" s="195">
        <v>1.43963152965264E-5</v>
      </c>
      <c r="J115" s="186">
        <v>4</v>
      </c>
      <c r="K115" s="187">
        <v>7638.03</v>
      </c>
      <c r="L115" s="186">
        <v>6</v>
      </c>
      <c r="M115" s="187">
        <v>85932.61</v>
      </c>
      <c r="N115" s="186">
        <v>0</v>
      </c>
      <c r="O115" s="187">
        <v>0</v>
      </c>
      <c r="P115" s="212">
        <v>1</v>
      </c>
      <c r="Q115" s="213">
        <v>24178.71</v>
      </c>
      <c r="R115" s="212">
        <v>9</v>
      </c>
      <c r="S115" s="213">
        <v>69391.929999999993</v>
      </c>
      <c r="T115" s="212">
        <v>10</v>
      </c>
      <c r="U115" s="213">
        <v>93570.64</v>
      </c>
      <c r="V115" s="212">
        <v>0</v>
      </c>
      <c r="W115" s="213">
        <v>0</v>
      </c>
    </row>
    <row r="116" spans="2:23" x14ac:dyDescent="0.25">
      <c r="B116" s="185" t="s">
        <v>934</v>
      </c>
      <c r="C116" s="545" t="s">
        <v>2</v>
      </c>
      <c r="D116" s="336"/>
      <c r="E116" s="185" t="s">
        <v>1069</v>
      </c>
      <c r="F116" s="196">
        <v>423</v>
      </c>
      <c r="G116" s="40">
        <v>9.9205883870483506E-4</v>
      </c>
      <c r="H116" s="41">
        <v>2760751.28</v>
      </c>
      <c r="I116" s="40">
        <v>4.2475552034451001E-4</v>
      </c>
      <c r="J116" s="186">
        <v>149</v>
      </c>
      <c r="K116" s="187">
        <v>542340.82999999996</v>
      </c>
      <c r="L116" s="186">
        <v>274</v>
      </c>
      <c r="M116" s="187">
        <v>2218410.4500000002</v>
      </c>
      <c r="N116" s="186">
        <v>0</v>
      </c>
      <c r="O116" s="187">
        <v>0</v>
      </c>
      <c r="P116" s="212">
        <v>109</v>
      </c>
      <c r="Q116" s="213">
        <v>795664.46</v>
      </c>
      <c r="R116" s="212">
        <v>314</v>
      </c>
      <c r="S116" s="213">
        <v>1965086.82</v>
      </c>
      <c r="T116" s="212">
        <v>421</v>
      </c>
      <c r="U116" s="213">
        <v>2756902.06</v>
      </c>
      <c r="V116" s="212">
        <v>2</v>
      </c>
      <c r="W116" s="213">
        <v>3849.22</v>
      </c>
    </row>
    <row r="117" spans="2:23" x14ac:dyDescent="0.25">
      <c r="B117" s="89" t="s">
        <v>934</v>
      </c>
      <c r="C117" s="551" t="s">
        <v>2</v>
      </c>
      <c r="D117" s="336"/>
      <c r="E117" s="89" t="s">
        <v>1070</v>
      </c>
      <c r="F117" s="193">
        <v>43</v>
      </c>
      <c r="G117" s="195">
        <v>1.0084758880451E-4</v>
      </c>
      <c r="H117" s="194">
        <v>1435338.84</v>
      </c>
      <c r="I117" s="195">
        <v>2.2083412593940199E-4</v>
      </c>
      <c r="J117" s="186">
        <v>13</v>
      </c>
      <c r="K117" s="187">
        <v>196712.9</v>
      </c>
      <c r="L117" s="186">
        <v>27</v>
      </c>
      <c r="M117" s="187">
        <v>1105881.53</v>
      </c>
      <c r="N117" s="186">
        <v>3</v>
      </c>
      <c r="O117" s="187">
        <v>132744.41</v>
      </c>
      <c r="P117" s="212">
        <v>29</v>
      </c>
      <c r="Q117" s="213">
        <v>984378.28</v>
      </c>
      <c r="R117" s="212">
        <v>14</v>
      </c>
      <c r="S117" s="213">
        <v>450960.56</v>
      </c>
      <c r="T117" s="212">
        <v>31</v>
      </c>
      <c r="U117" s="213">
        <v>1081897</v>
      </c>
      <c r="V117" s="212">
        <v>12</v>
      </c>
      <c r="W117" s="213">
        <v>353441.84</v>
      </c>
    </row>
    <row r="118" spans="2:23" x14ac:dyDescent="0.25">
      <c r="B118" s="185" t="s">
        <v>934</v>
      </c>
      <c r="C118" s="545" t="s">
        <v>2</v>
      </c>
      <c r="D118" s="336"/>
      <c r="E118" s="185" t="s">
        <v>1071</v>
      </c>
      <c r="F118" s="196">
        <v>4443</v>
      </c>
      <c r="G118" s="40">
        <v>1.04201357455451E-2</v>
      </c>
      <c r="H118" s="41">
        <v>87366008.180000007</v>
      </c>
      <c r="I118" s="40">
        <v>1.3441701370838E-2</v>
      </c>
      <c r="J118" s="186">
        <v>87</v>
      </c>
      <c r="K118" s="187">
        <v>1169629.71</v>
      </c>
      <c r="L118" s="186">
        <v>4356</v>
      </c>
      <c r="M118" s="187">
        <v>86196378.469999999</v>
      </c>
      <c r="N118" s="186">
        <v>0</v>
      </c>
      <c r="O118" s="187">
        <v>0</v>
      </c>
      <c r="P118" s="212">
        <v>3886</v>
      </c>
      <c r="Q118" s="213">
        <v>74916798.590000004</v>
      </c>
      <c r="R118" s="212">
        <v>557</v>
      </c>
      <c r="S118" s="213">
        <v>12449209.59</v>
      </c>
      <c r="T118" s="212">
        <v>4014</v>
      </c>
      <c r="U118" s="213">
        <v>79274445.840000004</v>
      </c>
      <c r="V118" s="212">
        <v>429</v>
      </c>
      <c r="W118" s="213">
        <v>8091562.3399999999</v>
      </c>
    </row>
    <row r="119" spans="2:23" x14ac:dyDescent="0.25">
      <c r="B119" s="89" t="s">
        <v>934</v>
      </c>
      <c r="C119" s="551" t="s">
        <v>2</v>
      </c>
      <c r="D119" s="336"/>
      <c r="E119" s="89" t="s">
        <v>1072</v>
      </c>
      <c r="F119" s="193">
        <v>1573</v>
      </c>
      <c r="G119" s="195">
        <v>3.68914551603477E-3</v>
      </c>
      <c r="H119" s="194">
        <v>40317480.899999999</v>
      </c>
      <c r="I119" s="195">
        <v>6.2030479539103402E-3</v>
      </c>
      <c r="J119" s="186">
        <v>84</v>
      </c>
      <c r="K119" s="187">
        <v>1641915.34</v>
      </c>
      <c r="L119" s="186">
        <v>1489</v>
      </c>
      <c r="M119" s="187">
        <v>38675565.560000002</v>
      </c>
      <c r="N119" s="186">
        <v>0</v>
      </c>
      <c r="O119" s="187">
        <v>0</v>
      </c>
      <c r="P119" s="212">
        <v>1291</v>
      </c>
      <c r="Q119" s="213">
        <v>32311208.02</v>
      </c>
      <c r="R119" s="212">
        <v>282</v>
      </c>
      <c r="S119" s="213">
        <v>8006272.8799999999</v>
      </c>
      <c r="T119" s="212">
        <v>1345</v>
      </c>
      <c r="U119" s="213">
        <v>34551179.619999997</v>
      </c>
      <c r="V119" s="212">
        <v>228</v>
      </c>
      <c r="W119" s="213">
        <v>5766301.2800000003</v>
      </c>
    </row>
    <row r="120" spans="2:23" x14ac:dyDescent="0.25">
      <c r="B120" s="185" t="s">
        <v>934</v>
      </c>
      <c r="C120" s="545" t="s">
        <v>2</v>
      </c>
      <c r="D120" s="336"/>
      <c r="E120" s="185" t="s">
        <v>1073</v>
      </c>
      <c r="F120" s="196">
        <v>233</v>
      </c>
      <c r="G120" s="40">
        <v>5.4645321375467295E-4</v>
      </c>
      <c r="H120" s="41">
        <v>8468599.9199999999</v>
      </c>
      <c r="I120" s="40">
        <v>1.30293684609252E-3</v>
      </c>
      <c r="J120" s="186">
        <v>2</v>
      </c>
      <c r="K120" s="187">
        <v>48121.33</v>
      </c>
      <c r="L120" s="186">
        <v>231</v>
      </c>
      <c r="M120" s="187">
        <v>8420478.5899999999</v>
      </c>
      <c r="N120" s="186">
        <v>0</v>
      </c>
      <c r="O120" s="187">
        <v>0</v>
      </c>
      <c r="P120" s="212">
        <v>190</v>
      </c>
      <c r="Q120" s="213">
        <v>6931958.3399999999</v>
      </c>
      <c r="R120" s="212">
        <v>43</v>
      </c>
      <c r="S120" s="213">
        <v>1536641.58</v>
      </c>
      <c r="T120" s="212">
        <v>193</v>
      </c>
      <c r="U120" s="213">
        <v>6991831.9699999997</v>
      </c>
      <c r="V120" s="212">
        <v>40</v>
      </c>
      <c r="W120" s="213">
        <v>1476767.95</v>
      </c>
    </row>
    <row r="121" spans="2:23" x14ac:dyDescent="0.25">
      <c r="B121" s="89" t="s">
        <v>934</v>
      </c>
      <c r="C121" s="551" t="s">
        <v>2</v>
      </c>
      <c r="D121" s="336"/>
      <c r="E121" s="89" t="s">
        <v>1074</v>
      </c>
      <c r="F121" s="193">
        <v>15</v>
      </c>
      <c r="G121" s="195">
        <v>3.5179391443433897E-5</v>
      </c>
      <c r="H121" s="194">
        <v>640928.74</v>
      </c>
      <c r="I121" s="195">
        <v>9.8610121974642795E-5</v>
      </c>
      <c r="J121" s="186">
        <v>1</v>
      </c>
      <c r="K121" s="187">
        <v>5652.22</v>
      </c>
      <c r="L121" s="186">
        <v>12</v>
      </c>
      <c r="M121" s="187">
        <v>562332.47</v>
      </c>
      <c r="N121" s="186">
        <v>2</v>
      </c>
      <c r="O121" s="187">
        <v>72944.05</v>
      </c>
      <c r="P121" s="212">
        <v>14</v>
      </c>
      <c r="Q121" s="213">
        <v>597465.81999999995</v>
      </c>
      <c r="R121" s="212">
        <v>1</v>
      </c>
      <c r="S121" s="213">
        <v>43462.92</v>
      </c>
      <c r="T121" s="212">
        <v>11</v>
      </c>
      <c r="U121" s="213">
        <v>467814.63</v>
      </c>
      <c r="V121" s="212">
        <v>4</v>
      </c>
      <c r="W121" s="213">
        <v>173114.11</v>
      </c>
    </row>
    <row r="122" spans="2:23" x14ac:dyDescent="0.25">
      <c r="B122" s="185" t="s">
        <v>934</v>
      </c>
      <c r="C122" s="545" t="s">
        <v>2</v>
      </c>
      <c r="D122" s="336"/>
      <c r="E122" s="185" t="s">
        <v>1075</v>
      </c>
      <c r="F122" s="196">
        <v>41</v>
      </c>
      <c r="G122" s="40">
        <v>9.6157003278719304E-5</v>
      </c>
      <c r="H122" s="41">
        <v>133850.76999999999</v>
      </c>
      <c r="I122" s="40">
        <v>2.0593616625929199E-5</v>
      </c>
      <c r="J122" s="186">
        <v>34</v>
      </c>
      <c r="K122" s="187">
        <v>105995.52</v>
      </c>
      <c r="L122" s="186">
        <v>7</v>
      </c>
      <c r="M122" s="187">
        <v>27855.25</v>
      </c>
      <c r="N122" s="186">
        <v>0</v>
      </c>
      <c r="O122" s="187">
        <v>0</v>
      </c>
      <c r="P122" s="212">
        <v>0</v>
      </c>
      <c r="Q122" s="213">
        <v>0</v>
      </c>
      <c r="R122" s="212">
        <v>41</v>
      </c>
      <c r="S122" s="213">
        <v>133850.76999999999</v>
      </c>
      <c r="T122" s="212">
        <v>41</v>
      </c>
      <c r="U122" s="213">
        <v>133850.76999999999</v>
      </c>
      <c r="V122" s="212">
        <v>0</v>
      </c>
      <c r="W122" s="213">
        <v>0</v>
      </c>
    </row>
    <row r="123" spans="2:23" x14ac:dyDescent="0.25">
      <c r="B123" s="89" t="s">
        <v>934</v>
      </c>
      <c r="C123" s="551" t="s">
        <v>2</v>
      </c>
      <c r="D123" s="336"/>
      <c r="E123" s="89" t="s">
        <v>1076</v>
      </c>
      <c r="F123" s="193">
        <v>79</v>
      </c>
      <c r="G123" s="195">
        <v>1.8527812826875199E-4</v>
      </c>
      <c r="H123" s="194">
        <v>2863030.33</v>
      </c>
      <c r="I123" s="195">
        <v>4.40491668478468E-4</v>
      </c>
      <c r="J123" s="186">
        <v>5</v>
      </c>
      <c r="K123" s="187">
        <v>145654.76</v>
      </c>
      <c r="L123" s="186">
        <v>70</v>
      </c>
      <c r="M123" s="187">
        <v>2545054.52</v>
      </c>
      <c r="N123" s="186">
        <v>4</v>
      </c>
      <c r="O123" s="187">
        <v>172321.05</v>
      </c>
      <c r="P123" s="212">
        <v>70</v>
      </c>
      <c r="Q123" s="213">
        <v>2583305.9</v>
      </c>
      <c r="R123" s="212">
        <v>9</v>
      </c>
      <c r="S123" s="213">
        <v>279724.43</v>
      </c>
      <c r="T123" s="212">
        <v>59</v>
      </c>
      <c r="U123" s="213">
        <v>2115537.4</v>
      </c>
      <c r="V123" s="212">
        <v>20</v>
      </c>
      <c r="W123" s="213">
        <v>747492.93</v>
      </c>
    </row>
    <row r="124" spans="2:23" x14ac:dyDescent="0.25">
      <c r="B124" s="185" t="s">
        <v>934</v>
      </c>
      <c r="C124" s="545" t="s">
        <v>2</v>
      </c>
      <c r="D124" s="336"/>
      <c r="E124" s="185" t="s">
        <v>1077</v>
      </c>
      <c r="F124" s="196">
        <v>2663</v>
      </c>
      <c r="G124" s="40">
        <v>6.2455146275909599E-3</v>
      </c>
      <c r="H124" s="41">
        <v>27617408.329999998</v>
      </c>
      <c r="I124" s="40">
        <v>4.2490776806869603E-3</v>
      </c>
      <c r="J124" s="186">
        <v>859</v>
      </c>
      <c r="K124" s="187">
        <v>5390325.8499999996</v>
      </c>
      <c r="L124" s="186">
        <v>1804</v>
      </c>
      <c r="M124" s="187">
        <v>22227082.48</v>
      </c>
      <c r="N124" s="186">
        <v>0</v>
      </c>
      <c r="O124" s="187">
        <v>0</v>
      </c>
      <c r="P124" s="212">
        <v>550</v>
      </c>
      <c r="Q124" s="213">
        <v>7794540.5300000003</v>
      </c>
      <c r="R124" s="212">
        <v>2113</v>
      </c>
      <c r="S124" s="213">
        <v>19822867.800000001</v>
      </c>
      <c r="T124" s="212">
        <v>2589</v>
      </c>
      <c r="U124" s="213">
        <v>26785759.949999999</v>
      </c>
      <c r="V124" s="212">
        <v>74</v>
      </c>
      <c r="W124" s="213">
        <v>831648.38</v>
      </c>
    </row>
    <row r="125" spans="2:23" x14ac:dyDescent="0.25">
      <c r="B125" s="89" t="s">
        <v>934</v>
      </c>
      <c r="C125" s="551" t="s">
        <v>2</v>
      </c>
      <c r="D125" s="336"/>
      <c r="E125" s="89" t="s">
        <v>1078</v>
      </c>
      <c r="F125" s="193">
        <v>26</v>
      </c>
      <c r="G125" s="195">
        <v>6.09776118352854E-5</v>
      </c>
      <c r="H125" s="194">
        <v>182058.76</v>
      </c>
      <c r="I125" s="195">
        <v>2.8010659235147101E-5</v>
      </c>
      <c r="J125" s="186">
        <v>13</v>
      </c>
      <c r="K125" s="187">
        <v>36926.86</v>
      </c>
      <c r="L125" s="186">
        <v>13</v>
      </c>
      <c r="M125" s="187">
        <v>145131.9</v>
      </c>
      <c r="N125" s="186">
        <v>0</v>
      </c>
      <c r="O125" s="187">
        <v>0</v>
      </c>
      <c r="P125" s="212">
        <v>2</v>
      </c>
      <c r="Q125" s="213">
        <v>23330.720000000001</v>
      </c>
      <c r="R125" s="212">
        <v>24</v>
      </c>
      <c r="S125" s="213">
        <v>158728.04</v>
      </c>
      <c r="T125" s="212">
        <v>26</v>
      </c>
      <c r="U125" s="213">
        <v>182058.76</v>
      </c>
      <c r="V125" s="212">
        <v>0</v>
      </c>
      <c r="W125" s="213">
        <v>0</v>
      </c>
    </row>
    <row r="126" spans="2:23" x14ac:dyDescent="0.25">
      <c r="B126" s="185" t="s">
        <v>934</v>
      </c>
      <c r="C126" s="545" t="s">
        <v>2</v>
      </c>
      <c r="D126" s="336"/>
      <c r="E126" s="185" t="s">
        <v>1079</v>
      </c>
      <c r="F126" s="196">
        <v>45172</v>
      </c>
      <c r="G126" s="40">
        <v>0.10594156468552</v>
      </c>
      <c r="H126" s="41">
        <v>418919878.50999999</v>
      </c>
      <c r="I126" s="40">
        <v>6.4452937962297702E-2</v>
      </c>
      <c r="J126" s="186">
        <v>5886</v>
      </c>
      <c r="K126" s="187">
        <v>25634730.039999999</v>
      </c>
      <c r="L126" s="186">
        <v>39286</v>
      </c>
      <c r="M126" s="187">
        <v>393285148.47000003</v>
      </c>
      <c r="N126" s="186">
        <v>0</v>
      </c>
      <c r="O126" s="187">
        <v>0</v>
      </c>
      <c r="P126" s="212">
        <v>25192</v>
      </c>
      <c r="Q126" s="213">
        <v>264980580.21000001</v>
      </c>
      <c r="R126" s="212">
        <v>19980</v>
      </c>
      <c r="S126" s="213">
        <v>153939298.30000001</v>
      </c>
      <c r="T126" s="212">
        <v>45005</v>
      </c>
      <c r="U126" s="213">
        <v>417410768.91000003</v>
      </c>
      <c r="V126" s="212">
        <v>167</v>
      </c>
      <c r="W126" s="213">
        <v>1509109.6</v>
      </c>
    </row>
    <row r="127" spans="2:23" x14ac:dyDescent="0.25">
      <c r="B127" s="89" t="s">
        <v>934</v>
      </c>
      <c r="C127" s="551" t="s">
        <v>2</v>
      </c>
      <c r="D127" s="336"/>
      <c r="E127" s="89" t="s">
        <v>1080</v>
      </c>
      <c r="F127" s="193">
        <v>899</v>
      </c>
      <c r="G127" s="195">
        <v>2.1084181938431398E-3</v>
      </c>
      <c r="H127" s="194">
        <v>6324428.8799999999</v>
      </c>
      <c r="I127" s="195">
        <v>9.7304530808956001E-4</v>
      </c>
      <c r="J127" s="186">
        <v>384</v>
      </c>
      <c r="K127" s="187">
        <v>1923803.92</v>
      </c>
      <c r="L127" s="186">
        <v>515</v>
      </c>
      <c r="M127" s="187">
        <v>4400624.96</v>
      </c>
      <c r="N127" s="186">
        <v>0</v>
      </c>
      <c r="O127" s="187">
        <v>0</v>
      </c>
      <c r="P127" s="212">
        <v>0</v>
      </c>
      <c r="Q127" s="213">
        <v>0</v>
      </c>
      <c r="R127" s="212">
        <v>899</v>
      </c>
      <c r="S127" s="213">
        <v>6324428.8799999999</v>
      </c>
      <c r="T127" s="212">
        <v>896</v>
      </c>
      <c r="U127" s="213">
        <v>6301916.8200000003</v>
      </c>
      <c r="V127" s="212">
        <v>3</v>
      </c>
      <c r="W127" s="213">
        <v>22512.06</v>
      </c>
    </row>
    <row r="128" spans="2:23" x14ac:dyDescent="0.25">
      <c r="B128" s="185" t="s">
        <v>934</v>
      </c>
      <c r="C128" s="545" t="s">
        <v>2</v>
      </c>
      <c r="D128" s="336"/>
      <c r="E128" s="185" t="s">
        <v>1081</v>
      </c>
      <c r="F128" s="196">
        <v>739</v>
      </c>
      <c r="G128" s="40">
        <v>1.73317135177984E-3</v>
      </c>
      <c r="H128" s="41">
        <v>8091185.7699999996</v>
      </c>
      <c r="I128" s="40">
        <v>1.24486977397705E-3</v>
      </c>
      <c r="J128" s="186">
        <v>297</v>
      </c>
      <c r="K128" s="187">
        <v>2188574.9900000002</v>
      </c>
      <c r="L128" s="186">
        <v>442</v>
      </c>
      <c r="M128" s="187">
        <v>5902610.7800000003</v>
      </c>
      <c r="N128" s="186">
        <v>0</v>
      </c>
      <c r="O128" s="187">
        <v>0</v>
      </c>
      <c r="P128" s="212">
        <v>121</v>
      </c>
      <c r="Q128" s="213">
        <v>1683657.31</v>
      </c>
      <c r="R128" s="212">
        <v>618</v>
      </c>
      <c r="S128" s="213">
        <v>6407528.46</v>
      </c>
      <c r="T128" s="212">
        <v>720</v>
      </c>
      <c r="U128" s="213">
        <v>7898628.4400000004</v>
      </c>
      <c r="V128" s="212">
        <v>19</v>
      </c>
      <c r="W128" s="213">
        <v>192557.33</v>
      </c>
    </row>
    <row r="129" spans="1:23" x14ac:dyDescent="0.25">
      <c r="B129" s="89" t="s">
        <v>934</v>
      </c>
      <c r="C129" s="551" t="s">
        <v>2</v>
      </c>
      <c r="D129" s="336"/>
      <c r="E129" s="89" t="s">
        <v>1082</v>
      </c>
      <c r="F129" s="193">
        <v>2061</v>
      </c>
      <c r="G129" s="195">
        <v>4.8336483843278199E-3</v>
      </c>
      <c r="H129" s="194">
        <v>38306025.130000003</v>
      </c>
      <c r="I129" s="195">
        <v>5.8935753301264599E-3</v>
      </c>
      <c r="J129" s="186">
        <v>44</v>
      </c>
      <c r="K129" s="187">
        <v>412832.03</v>
      </c>
      <c r="L129" s="186">
        <v>2017</v>
      </c>
      <c r="M129" s="187">
        <v>37893193.100000001</v>
      </c>
      <c r="N129" s="186">
        <v>0</v>
      </c>
      <c r="O129" s="187">
        <v>0</v>
      </c>
      <c r="P129" s="212">
        <v>1803</v>
      </c>
      <c r="Q129" s="213">
        <v>33626249.899999999</v>
      </c>
      <c r="R129" s="212">
        <v>258</v>
      </c>
      <c r="S129" s="213">
        <v>4679775.2300000004</v>
      </c>
      <c r="T129" s="212">
        <v>2056</v>
      </c>
      <c r="U129" s="213">
        <v>38209798.719999999</v>
      </c>
      <c r="V129" s="212">
        <v>5</v>
      </c>
      <c r="W129" s="213">
        <v>96226.41</v>
      </c>
    </row>
    <row r="130" spans="1:23" x14ac:dyDescent="0.25">
      <c r="B130" s="185" t="s">
        <v>934</v>
      </c>
      <c r="C130" s="545" t="s">
        <v>2</v>
      </c>
      <c r="D130" s="336"/>
      <c r="E130" s="185" t="s">
        <v>1083</v>
      </c>
      <c r="F130" s="196">
        <v>6814</v>
      </c>
      <c r="G130" s="40">
        <v>1.59808248863706E-2</v>
      </c>
      <c r="H130" s="41">
        <v>85230339.549999997</v>
      </c>
      <c r="I130" s="40">
        <v>1.31131179715326E-2</v>
      </c>
      <c r="J130" s="186">
        <v>360</v>
      </c>
      <c r="K130" s="187">
        <v>2487296.85</v>
      </c>
      <c r="L130" s="186">
        <v>6454</v>
      </c>
      <c r="M130" s="187">
        <v>82743042.700000003</v>
      </c>
      <c r="N130" s="186">
        <v>0</v>
      </c>
      <c r="O130" s="187">
        <v>0</v>
      </c>
      <c r="P130" s="212">
        <v>5113</v>
      </c>
      <c r="Q130" s="213">
        <v>63619395.560000002</v>
      </c>
      <c r="R130" s="212">
        <v>1701</v>
      </c>
      <c r="S130" s="213">
        <v>21610943.989999998</v>
      </c>
      <c r="T130" s="212">
        <v>6790</v>
      </c>
      <c r="U130" s="213">
        <v>84969084.329999998</v>
      </c>
      <c r="V130" s="212">
        <v>24</v>
      </c>
      <c r="W130" s="213">
        <v>261255.22</v>
      </c>
    </row>
    <row r="131" spans="1:23" x14ac:dyDescent="0.25">
      <c r="B131" s="89" t="s">
        <v>934</v>
      </c>
      <c r="C131" s="551" t="s">
        <v>2</v>
      </c>
      <c r="D131" s="336"/>
      <c r="E131" s="89" t="s">
        <v>1084</v>
      </c>
      <c r="F131" s="193">
        <v>22819</v>
      </c>
      <c r="G131" s="195">
        <v>5.3517235556514497E-2</v>
      </c>
      <c r="H131" s="194">
        <v>357713429.89999998</v>
      </c>
      <c r="I131" s="195">
        <v>5.5036016881388199E-2</v>
      </c>
      <c r="J131" s="186">
        <v>2693</v>
      </c>
      <c r="K131" s="187">
        <v>20173591.789999999</v>
      </c>
      <c r="L131" s="186">
        <v>20126</v>
      </c>
      <c r="M131" s="187">
        <v>337539838.11000001</v>
      </c>
      <c r="N131" s="186">
        <v>0</v>
      </c>
      <c r="O131" s="187">
        <v>0</v>
      </c>
      <c r="P131" s="212">
        <v>12130</v>
      </c>
      <c r="Q131" s="213">
        <v>211109753.91</v>
      </c>
      <c r="R131" s="212">
        <v>10689</v>
      </c>
      <c r="S131" s="213">
        <v>146603675.99000001</v>
      </c>
      <c r="T131" s="212">
        <v>22641</v>
      </c>
      <c r="U131" s="213">
        <v>354837686.12</v>
      </c>
      <c r="V131" s="212">
        <v>178</v>
      </c>
      <c r="W131" s="213">
        <v>2875743.78</v>
      </c>
    </row>
    <row r="132" spans="1:23" x14ac:dyDescent="0.25">
      <c r="B132" s="185" t="s">
        <v>934</v>
      </c>
      <c r="C132" s="545" t="s">
        <v>2</v>
      </c>
      <c r="D132" s="336"/>
      <c r="E132" s="185" t="s">
        <v>1085</v>
      </c>
      <c r="F132" s="196">
        <v>2926</v>
      </c>
      <c r="G132" s="40">
        <v>6.8623266242325001E-3</v>
      </c>
      <c r="H132" s="41">
        <v>57091783.229999997</v>
      </c>
      <c r="I132" s="40">
        <v>8.7838590418962501E-3</v>
      </c>
      <c r="J132" s="186">
        <v>220</v>
      </c>
      <c r="K132" s="187">
        <v>2505869.7400000002</v>
      </c>
      <c r="L132" s="186">
        <v>2706</v>
      </c>
      <c r="M132" s="187">
        <v>54585913.490000002</v>
      </c>
      <c r="N132" s="186">
        <v>0</v>
      </c>
      <c r="O132" s="187">
        <v>0</v>
      </c>
      <c r="P132" s="212">
        <v>1921</v>
      </c>
      <c r="Q132" s="213">
        <v>39377160.359999999</v>
      </c>
      <c r="R132" s="212">
        <v>1005</v>
      </c>
      <c r="S132" s="213">
        <v>17714622.870000001</v>
      </c>
      <c r="T132" s="212">
        <v>2878</v>
      </c>
      <c r="U132" s="213">
        <v>56146841.829999998</v>
      </c>
      <c r="V132" s="212">
        <v>48</v>
      </c>
      <c r="W132" s="213">
        <v>944941.4</v>
      </c>
    </row>
    <row r="133" spans="1:23" x14ac:dyDescent="0.25">
      <c r="B133" s="89" t="s">
        <v>934</v>
      </c>
      <c r="C133" s="551" t="s">
        <v>2</v>
      </c>
      <c r="D133" s="336"/>
      <c r="E133" s="89" t="s">
        <v>1086</v>
      </c>
      <c r="F133" s="193">
        <v>2022</v>
      </c>
      <c r="G133" s="195">
        <v>4.7421819665748903E-3</v>
      </c>
      <c r="H133" s="194">
        <v>47147483.600000001</v>
      </c>
      <c r="I133" s="195">
        <v>7.2538783462783602E-3</v>
      </c>
      <c r="J133" s="186">
        <v>304</v>
      </c>
      <c r="K133" s="187">
        <v>3016022.75</v>
      </c>
      <c r="L133" s="186">
        <v>1718</v>
      </c>
      <c r="M133" s="187">
        <v>44131460.850000001</v>
      </c>
      <c r="N133" s="186">
        <v>0</v>
      </c>
      <c r="O133" s="187">
        <v>0</v>
      </c>
      <c r="P133" s="212">
        <v>784</v>
      </c>
      <c r="Q133" s="213">
        <v>21856148.530000001</v>
      </c>
      <c r="R133" s="212">
        <v>1238</v>
      </c>
      <c r="S133" s="213">
        <v>25291335.07</v>
      </c>
      <c r="T133" s="212">
        <v>1947</v>
      </c>
      <c r="U133" s="213">
        <v>45183375.479999997</v>
      </c>
      <c r="V133" s="212">
        <v>75</v>
      </c>
      <c r="W133" s="213">
        <v>1964108.12</v>
      </c>
    </row>
    <row r="134" spans="1:23" x14ac:dyDescent="0.25">
      <c r="B134" s="185" t="s">
        <v>934</v>
      </c>
      <c r="C134" s="545" t="s">
        <v>2</v>
      </c>
      <c r="D134" s="336"/>
      <c r="E134" s="185" t="s">
        <v>1087</v>
      </c>
      <c r="F134" s="196">
        <v>1161</v>
      </c>
      <c r="G134" s="40">
        <v>2.7228848977217798E-3</v>
      </c>
      <c r="H134" s="41">
        <v>12447146.75</v>
      </c>
      <c r="I134" s="40">
        <v>1.91505635907945E-3</v>
      </c>
      <c r="J134" s="186">
        <v>298</v>
      </c>
      <c r="K134" s="187">
        <v>2050921.89</v>
      </c>
      <c r="L134" s="186">
        <v>863</v>
      </c>
      <c r="M134" s="187">
        <v>10396224.859999999</v>
      </c>
      <c r="N134" s="186">
        <v>0</v>
      </c>
      <c r="O134" s="187">
        <v>0</v>
      </c>
      <c r="P134" s="212">
        <v>365</v>
      </c>
      <c r="Q134" s="213">
        <v>4728842.26</v>
      </c>
      <c r="R134" s="212">
        <v>796</v>
      </c>
      <c r="S134" s="213">
        <v>7718304.4900000002</v>
      </c>
      <c r="T134" s="212">
        <v>1145</v>
      </c>
      <c r="U134" s="213">
        <v>12216447.869999999</v>
      </c>
      <c r="V134" s="212">
        <v>16</v>
      </c>
      <c r="W134" s="213">
        <v>230698.88</v>
      </c>
    </row>
    <row r="135" spans="1:23" x14ac:dyDescent="0.25">
      <c r="B135" s="89" t="s">
        <v>934</v>
      </c>
      <c r="C135" s="551" t="s">
        <v>2</v>
      </c>
      <c r="D135" s="336"/>
      <c r="E135" s="89" t="s">
        <v>1088</v>
      </c>
      <c r="F135" s="193">
        <v>5818</v>
      </c>
      <c r="G135" s="195">
        <v>1.3644913294526601E-2</v>
      </c>
      <c r="H135" s="194">
        <v>76179474.370000005</v>
      </c>
      <c r="I135" s="195">
        <v>1.17205966759891E-2</v>
      </c>
      <c r="J135" s="186">
        <v>4245</v>
      </c>
      <c r="K135" s="187">
        <v>41546504.549999997</v>
      </c>
      <c r="L135" s="186">
        <v>716</v>
      </c>
      <c r="M135" s="187">
        <v>14560349.23</v>
      </c>
      <c r="N135" s="186">
        <v>857</v>
      </c>
      <c r="O135" s="187">
        <v>20072620.59</v>
      </c>
      <c r="P135" s="212">
        <v>2587</v>
      </c>
      <c r="Q135" s="213">
        <v>36808355.93</v>
      </c>
      <c r="R135" s="212">
        <v>3231</v>
      </c>
      <c r="S135" s="213">
        <v>39371118.439999998</v>
      </c>
      <c r="T135" s="212">
        <v>1744</v>
      </c>
      <c r="U135" s="213">
        <v>24329774.359999999</v>
      </c>
      <c r="V135" s="212">
        <v>4074</v>
      </c>
      <c r="W135" s="213">
        <v>51849700.009999998</v>
      </c>
    </row>
    <row r="136" spans="1:23" x14ac:dyDescent="0.25">
      <c r="B136" s="185" t="s">
        <v>934</v>
      </c>
      <c r="C136" s="545" t="s">
        <v>2</v>
      </c>
      <c r="D136" s="336"/>
      <c r="E136" s="185" t="s">
        <v>1089</v>
      </c>
      <c r="F136" s="196">
        <v>231</v>
      </c>
      <c r="G136" s="40">
        <v>5.41762628228882E-4</v>
      </c>
      <c r="H136" s="41">
        <v>3493484.77</v>
      </c>
      <c r="I136" s="40">
        <v>5.3749026652519401E-4</v>
      </c>
      <c r="J136" s="186">
        <v>173</v>
      </c>
      <c r="K136" s="187">
        <v>2224727.34</v>
      </c>
      <c r="L136" s="186">
        <v>47</v>
      </c>
      <c r="M136" s="187">
        <v>1005856.76</v>
      </c>
      <c r="N136" s="186">
        <v>11</v>
      </c>
      <c r="O136" s="187">
        <v>262900.67</v>
      </c>
      <c r="P136" s="212">
        <v>26</v>
      </c>
      <c r="Q136" s="213">
        <v>533115.18000000005</v>
      </c>
      <c r="R136" s="212">
        <v>205</v>
      </c>
      <c r="S136" s="213">
        <v>2960369.59</v>
      </c>
      <c r="T136" s="212">
        <v>165</v>
      </c>
      <c r="U136" s="213">
        <v>2499112.46</v>
      </c>
      <c r="V136" s="212">
        <v>66</v>
      </c>
      <c r="W136" s="213">
        <v>994372.31</v>
      </c>
    </row>
    <row r="137" spans="1:23" x14ac:dyDescent="0.25">
      <c r="B137" s="89" t="s">
        <v>934</v>
      </c>
      <c r="C137" s="551" t="s">
        <v>2</v>
      </c>
      <c r="D137" s="336"/>
      <c r="E137" s="89" t="s">
        <v>1090</v>
      </c>
      <c r="F137" s="193">
        <v>19223</v>
      </c>
      <c r="G137" s="195">
        <v>4.5083562781141999E-2</v>
      </c>
      <c r="H137" s="194">
        <v>294629493.08999997</v>
      </c>
      <c r="I137" s="195">
        <v>4.5330234763590202E-2</v>
      </c>
      <c r="J137" s="186">
        <v>1104</v>
      </c>
      <c r="K137" s="187">
        <v>8439167.4700000007</v>
      </c>
      <c r="L137" s="186">
        <v>18119</v>
      </c>
      <c r="M137" s="187">
        <v>286190325.62</v>
      </c>
      <c r="N137" s="186">
        <v>0</v>
      </c>
      <c r="O137" s="187">
        <v>0</v>
      </c>
      <c r="P137" s="212">
        <v>13089</v>
      </c>
      <c r="Q137" s="213">
        <v>207494951.24000001</v>
      </c>
      <c r="R137" s="212">
        <v>6134</v>
      </c>
      <c r="S137" s="213">
        <v>87134541.849999994</v>
      </c>
      <c r="T137" s="212">
        <v>19145</v>
      </c>
      <c r="U137" s="213">
        <v>293379246.83999997</v>
      </c>
      <c r="V137" s="212">
        <v>78</v>
      </c>
      <c r="W137" s="213">
        <v>1250246.25</v>
      </c>
    </row>
    <row r="138" spans="1:23" x14ac:dyDescent="0.25">
      <c r="B138" s="185" t="s">
        <v>934</v>
      </c>
      <c r="C138" s="545" t="s">
        <v>2</v>
      </c>
      <c r="D138" s="336"/>
      <c r="E138" s="185" t="s">
        <v>1091</v>
      </c>
      <c r="F138" s="196">
        <v>5993</v>
      </c>
      <c r="G138" s="40">
        <v>1.4055339528033299E-2</v>
      </c>
      <c r="H138" s="41">
        <v>35494627.619999997</v>
      </c>
      <c r="I138" s="40">
        <v>5.4610276316408102E-3</v>
      </c>
      <c r="J138" s="186">
        <v>1111</v>
      </c>
      <c r="K138" s="187">
        <v>3027201.74</v>
      </c>
      <c r="L138" s="186">
        <v>4882</v>
      </c>
      <c r="M138" s="187">
        <v>32467425.879999999</v>
      </c>
      <c r="N138" s="186">
        <v>0</v>
      </c>
      <c r="O138" s="187">
        <v>0</v>
      </c>
      <c r="P138" s="212">
        <v>2844</v>
      </c>
      <c r="Q138" s="213">
        <v>20520246.039999999</v>
      </c>
      <c r="R138" s="212">
        <v>3149</v>
      </c>
      <c r="S138" s="213">
        <v>14974381.58</v>
      </c>
      <c r="T138" s="212">
        <v>5930</v>
      </c>
      <c r="U138" s="213">
        <v>35068116.93</v>
      </c>
      <c r="V138" s="212">
        <v>63</v>
      </c>
      <c r="W138" s="213">
        <v>426510.69</v>
      </c>
    </row>
    <row r="139" spans="1:23" x14ac:dyDescent="0.25">
      <c r="A139" s="179" t="s">
        <v>2</v>
      </c>
      <c r="B139" s="190" t="s">
        <v>1092</v>
      </c>
      <c r="C139" s="556" t="s">
        <v>2</v>
      </c>
      <c r="D139" s="381"/>
      <c r="E139" s="190" t="s">
        <v>2</v>
      </c>
      <c r="F139" s="197">
        <v>169708</v>
      </c>
      <c r="G139" s="198">
        <v>0.398014944205485</v>
      </c>
      <c r="H139" s="199">
        <v>2160961258.6599998</v>
      </c>
      <c r="I139" s="198">
        <v>0.33247479789865603</v>
      </c>
      <c r="J139" s="191">
        <v>28715</v>
      </c>
      <c r="K139" s="192">
        <v>201966550.59</v>
      </c>
      <c r="L139" s="191">
        <v>139666</v>
      </c>
      <c r="M139" s="192">
        <v>1928903225.6600001</v>
      </c>
      <c r="N139" s="191">
        <v>1327</v>
      </c>
      <c r="O139" s="192">
        <v>30091482.41</v>
      </c>
      <c r="P139" s="215">
        <v>90463</v>
      </c>
      <c r="Q139" s="216">
        <v>1295709839.77</v>
      </c>
      <c r="R139" s="215">
        <v>79245</v>
      </c>
      <c r="S139" s="216">
        <v>865251418.88999999</v>
      </c>
      <c r="T139" s="215">
        <v>159979</v>
      </c>
      <c r="U139" s="216">
        <v>2034994088.3499999</v>
      </c>
      <c r="V139" s="215">
        <v>9729</v>
      </c>
      <c r="W139" s="216">
        <v>125967170.31</v>
      </c>
    </row>
    <row r="140" spans="1:23" x14ac:dyDescent="0.25">
      <c r="A140" s="179" t="s">
        <v>2</v>
      </c>
      <c r="B140" s="190" t="s">
        <v>116</v>
      </c>
      <c r="C140" s="556" t="s">
        <v>2</v>
      </c>
      <c r="D140" s="381"/>
      <c r="E140" s="190" t="s">
        <v>2</v>
      </c>
      <c r="F140" s="197">
        <v>426386</v>
      </c>
      <c r="G140" s="198">
        <v>1</v>
      </c>
      <c r="H140" s="199">
        <v>6499624249.1700001</v>
      </c>
      <c r="I140" s="198">
        <v>1</v>
      </c>
      <c r="J140" s="191">
        <v>67708</v>
      </c>
      <c r="K140" s="192">
        <v>522677537.73000002</v>
      </c>
      <c r="L140" s="191">
        <v>357285</v>
      </c>
      <c r="M140" s="192">
        <v>5944284491.1599998</v>
      </c>
      <c r="N140" s="191">
        <v>1393</v>
      </c>
      <c r="O140" s="192">
        <v>32662220.280000001</v>
      </c>
      <c r="P140" s="215">
        <v>213274</v>
      </c>
      <c r="Q140" s="216">
        <v>3688904007.6799998</v>
      </c>
      <c r="R140" s="215">
        <v>213112</v>
      </c>
      <c r="S140" s="216">
        <v>2810720241.4899998</v>
      </c>
      <c r="T140" s="215">
        <v>410435</v>
      </c>
      <c r="U140" s="216">
        <v>6162799832.54</v>
      </c>
      <c r="V140" s="215">
        <v>15951</v>
      </c>
      <c r="W140" s="216">
        <v>336824416.63</v>
      </c>
    </row>
    <row r="141" spans="1:23" x14ac:dyDescent="0.25">
      <c r="A141" s="174" t="s">
        <v>2</v>
      </c>
      <c r="B141" s="174" t="s">
        <v>2</v>
      </c>
      <c r="C141" s="523" t="s">
        <v>2</v>
      </c>
      <c r="D141" s="336"/>
      <c r="E141" s="174" t="s">
        <v>2</v>
      </c>
      <c r="F141" s="175" t="s">
        <v>2</v>
      </c>
      <c r="G141" s="175" t="s">
        <v>2</v>
      </c>
      <c r="H141" s="175" t="s">
        <v>2</v>
      </c>
      <c r="I141" s="175" t="s">
        <v>2</v>
      </c>
      <c r="J141" s="175" t="s">
        <v>2</v>
      </c>
      <c r="K141" s="175" t="s">
        <v>2</v>
      </c>
      <c r="L141" s="175" t="s">
        <v>2</v>
      </c>
      <c r="M141" s="175" t="s">
        <v>2</v>
      </c>
      <c r="N141" s="175" t="s">
        <v>2</v>
      </c>
      <c r="O141" s="175" t="s">
        <v>2</v>
      </c>
      <c r="P141" s="175" t="s">
        <v>2</v>
      </c>
      <c r="Q141" s="175" t="s">
        <v>2</v>
      </c>
      <c r="R141" s="175" t="s">
        <v>2</v>
      </c>
      <c r="S141" s="175" t="s">
        <v>2</v>
      </c>
      <c r="T141" s="175" t="s">
        <v>2</v>
      </c>
      <c r="U141" s="175" t="s">
        <v>2</v>
      </c>
      <c r="V141" s="175" t="s">
        <v>2</v>
      </c>
      <c r="W141" s="175" t="s">
        <v>2</v>
      </c>
    </row>
    <row r="142" spans="1:23" x14ac:dyDescent="0.25">
      <c r="A142" s="217" t="s">
        <v>2</v>
      </c>
      <c r="B142" s="217" t="s">
        <v>2</v>
      </c>
      <c r="C142" s="626" t="s">
        <v>2</v>
      </c>
      <c r="D142" s="336"/>
      <c r="E142" s="174" t="s">
        <v>2</v>
      </c>
      <c r="F142" s="175" t="s">
        <v>2</v>
      </c>
      <c r="G142" s="175" t="s">
        <v>2</v>
      </c>
      <c r="H142" s="175" t="s">
        <v>2</v>
      </c>
      <c r="I142" s="175" t="s">
        <v>2</v>
      </c>
      <c r="J142" s="175" t="s">
        <v>2</v>
      </c>
      <c r="K142" s="175" t="s">
        <v>2</v>
      </c>
      <c r="L142" s="175" t="s">
        <v>2</v>
      </c>
      <c r="M142" s="175" t="s">
        <v>2</v>
      </c>
      <c r="N142" s="175" t="s">
        <v>2</v>
      </c>
      <c r="O142" s="175" t="s">
        <v>2</v>
      </c>
      <c r="P142" s="175" t="s">
        <v>2</v>
      </c>
      <c r="Q142" s="175" t="s">
        <v>2</v>
      </c>
      <c r="R142" s="175" t="s">
        <v>2</v>
      </c>
      <c r="S142" s="175" t="s">
        <v>2</v>
      </c>
      <c r="T142" s="175" t="s">
        <v>2</v>
      </c>
      <c r="U142" s="175" t="s">
        <v>2</v>
      </c>
      <c r="V142" s="175" t="s">
        <v>2</v>
      </c>
      <c r="W142" s="175" t="s">
        <v>2</v>
      </c>
    </row>
  </sheetData>
  <sheetProtection sheet="1" objects="1" scenarios="1"/>
  <mergeCells count="154">
    <mergeCell ref="C6:D6"/>
    <mergeCell ref="C7:D7"/>
    <mergeCell ref="F7:I7"/>
    <mergeCell ref="J7:O7"/>
    <mergeCell ref="P7:S7"/>
    <mergeCell ref="A1:C3"/>
    <mergeCell ref="D1:W1"/>
    <mergeCell ref="D2:W2"/>
    <mergeCell ref="D3:W3"/>
    <mergeCell ref="B4:W4"/>
    <mergeCell ref="B9:D9"/>
    <mergeCell ref="C10:D10"/>
    <mergeCell ref="C11:D11"/>
    <mergeCell ref="C12:D12"/>
    <mergeCell ref="C13:D13"/>
    <mergeCell ref="T7:W7"/>
    <mergeCell ref="C8:D8"/>
    <mergeCell ref="F8:I8"/>
    <mergeCell ref="J8:K8"/>
    <mergeCell ref="L8:M8"/>
    <mergeCell ref="N8:O8"/>
    <mergeCell ref="P8:Q8"/>
    <mergeCell ref="R8:S8"/>
    <mergeCell ref="T8:U8"/>
    <mergeCell ref="V8:W8"/>
    <mergeCell ref="C19:D19"/>
    <mergeCell ref="C20:D20"/>
    <mergeCell ref="C21:D21"/>
    <mergeCell ref="C22:D22"/>
    <mergeCell ref="C23:D23"/>
    <mergeCell ref="C14:D14"/>
    <mergeCell ref="C15:D15"/>
    <mergeCell ref="C16:D16"/>
    <mergeCell ref="C17:D17"/>
    <mergeCell ref="C18:D18"/>
    <mergeCell ref="C29:D29"/>
    <mergeCell ref="C30:D30"/>
    <mergeCell ref="C31:D31"/>
    <mergeCell ref="C32:D32"/>
    <mergeCell ref="C33:D33"/>
    <mergeCell ref="C24:D24"/>
    <mergeCell ref="C25:D25"/>
    <mergeCell ref="C26:D26"/>
    <mergeCell ref="C27:D27"/>
    <mergeCell ref="C28:D28"/>
    <mergeCell ref="C39:D39"/>
    <mergeCell ref="C40:D40"/>
    <mergeCell ref="C41:D41"/>
    <mergeCell ref="C42:D42"/>
    <mergeCell ref="C43:D43"/>
    <mergeCell ref="C34:D34"/>
    <mergeCell ref="C35:D35"/>
    <mergeCell ref="C36:D36"/>
    <mergeCell ref="C37:D37"/>
    <mergeCell ref="C38:D38"/>
    <mergeCell ref="C49:D49"/>
    <mergeCell ref="C50:D50"/>
    <mergeCell ref="C51:D51"/>
    <mergeCell ref="C52:D52"/>
    <mergeCell ref="C53:D53"/>
    <mergeCell ref="C44:D44"/>
    <mergeCell ref="C45:D45"/>
    <mergeCell ref="C46:D46"/>
    <mergeCell ref="C47:D47"/>
    <mergeCell ref="C48:D48"/>
    <mergeCell ref="C59:D59"/>
    <mergeCell ref="C60:D60"/>
    <mergeCell ref="C61:D61"/>
    <mergeCell ref="C62:D62"/>
    <mergeCell ref="C63:D63"/>
    <mergeCell ref="C54:D54"/>
    <mergeCell ref="C55:D55"/>
    <mergeCell ref="C56:D56"/>
    <mergeCell ref="C57:D57"/>
    <mergeCell ref="C58:D58"/>
    <mergeCell ref="C69:D69"/>
    <mergeCell ref="C70:D70"/>
    <mergeCell ref="C71:D71"/>
    <mergeCell ref="C72:D72"/>
    <mergeCell ref="C73:D73"/>
    <mergeCell ref="C64:D64"/>
    <mergeCell ref="C65:D65"/>
    <mergeCell ref="C66:D66"/>
    <mergeCell ref="C67:D67"/>
    <mergeCell ref="C68:D68"/>
    <mergeCell ref="C79:D79"/>
    <mergeCell ref="C80:D80"/>
    <mergeCell ref="C81:D81"/>
    <mergeCell ref="C82:D82"/>
    <mergeCell ref="C83:D83"/>
    <mergeCell ref="C74:D74"/>
    <mergeCell ref="C75:D75"/>
    <mergeCell ref="C76:D76"/>
    <mergeCell ref="C77:D77"/>
    <mergeCell ref="C78:D78"/>
    <mergeCell ref="C89:D89"/>
    <mergeCell ref="C90:D90"/>
    <mergeCell ref="C91:D91"/>
    <mergeCell ref="C92:D92"/>
    <mergeCell ref="C93:D93"/>
    <mergeCell ref="C84:D84"/>
    <mergeCell ref="C85:D85"/>
    <mergeCell ref="C86:D86"/>
    <mergeCell ref="C87:D87"/>
    <mergeCell ref="C88:D88"/>
    <mergeCell ref="C99:D99"/>
    <mergeCell ref="C100:D100"/>
    <mergeCell ref="C101:D101"/>
    <mergeCell ref="C102:D102"/>
    <mergeCell ref="C103:D103"/>
    <mergeCell ref="C94:D94"/>
    <mergeCell ref="C95:D95"/>
    <mergeCell ref="C96:D96"/>
    <mergeCell ref="C97:D97"/>
    <mergeCell ref="C98:D98"/>
    <mergeCell ref="C109:D109"/>
    <mergeCell ref="C110:D110"/>
    <mergeCell ref="C111:D111"/>
    <mergeCell ref="C112:D112"/>
    <mergeCell ref="C113:D113"/>
    <mergeCell ref="C104:D104"/>
    <mergeCell ref="C105:D105"/>
    <mergeCell ref="C106:D106"/>
    <mergeCell ref="C107:D107"/>
    <mergeCell ref="C108:D108"/>
    <mergeCell ref="C119:D119"/>
    <mergeCell ref="C120:D120"/>
    <mergeCell ref="C121:D121"/>
    <mergeCell ref="C122:D122"/>
    <mergeCell ref="C123:D123"/>
    <mergeCell ref="C114:D114"/>
    <mergeCell ref="C115:D115"/>
    <mergeCell ref="C116:D116"/>
    <mergeCell ref="C117:D117"/>
    <mergeCell ref="C118:D118"/>
    <mergeCell ref="C129:D129"/>
    <mergeCell ref="C130:D130"/>
    <mergeCell ref="C131:D131"/>
    <mergeCell ref="C132:D132"/>
    <mergeCell ref="C133:D133"/>
    <mergeCell ref="C124:D124"/>
    <mergeCell ref="C125:D125"/>
    <mergeCell ref="C126:D126"/>
    <mergeCell ref="C127:D127"/>
    <mergeCell ref="C128:D128"/>
    <mergeCell ref="C139:D139"/>
    <mergeCell ref="C140:D140"/>
    <mergeCell ref="C141:D141"/>
    <mergeCell ref="C142:D142"/>
    <mergeCell ref="C134:D134"/>
    <mergeCell ref="C135:D135"/>
    <mergeCell ref="C136:D136"/>
    <mergeCell ref="C137:D137"/>
    <mergeCell ref="C138:D138"/>
  </mergeCells>
  <pageMargins left="0.25" right="0.25" top="0.25" bottom="0.25" header="0.25" footer="0.25"/>
  <pageSetup scale="27" orientation="landscape" cellComments="atEnd"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X64"/>
  <sheetViews>
    <sheetView showGridLines="0" topLeftCell="A37" workbookViewId="0">
      <selection activeCell="F17" sqref="F17"/>
    </sheetView>
  </sheetViews>
  <sheetFormatPr baseColWidth="10" defaultColWidth="9.140625"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x14ac:dyDescent="0.25">
      <c r="A1" s="336"/>
      <c r="B1" s="336"/>
      <c r="C1" s="336"/>
      <c r="D1" s="342" t="s">
        <v>0</v>
      </c>
      <c r="E1" s="336"/>
      <c r="F1" s="336"/>
      <c r="G1" s="336"/>
      <c r="H1" s="336"/>
      <c r="I1" s="336"/>
      <c r="J1" s="336"/>
      <c r="K1" s="336"/>
      <c r="L1" s="336"/>
      <c r="M1" s="336"/>
      <c r="N1" s="336"/>
      <c r="O1" s="336"/>
      <c r="P1" s="336"/>
      <c r="Q1" s="336"/>
      <c r="R1" s="336"/>
      <c r="S1" s="336"/>
      <c r="T1" s="336"/>
      <c r="U1" s="336"/>
      <c r="V1" s="336"/>
      <c r="W1" s="336"/>
      <c r="X1" s="336"/>
    </row>
    <row r="2" spans="1:24" ht="18" customHeight="1" x14ac:dyDescent="0.25">
      <c r="A2" s="336"/>
      <c r="B2" s="336"/>
      <c r="C2" s="336"/>
      <c r="D2" s="342" t="s">
        <v>1</v>
      </c>
      <c r="E2" s="336"/>
      <c r="F2" s="336"/>
      <c r="G2" s="336"/>
      <c r="H2" s="336"/>
      <c r="I2" s="336"/>
      <c r="J2" s="336"/>
      <c r="K2" s="336"/>
      <c r="L2" s="336"/>
      <c r="M2" s="336"/>
      <c r="N2" s="336"/>
      <c r="O2" s="336"/>
      <c r="P2" s="336"/>
      <c r="Q2" s="336"/>
      <c r="R2" s="336"/>
      <c r="S2" s="336"/>
      <c r="T2" s="336"/>
      <c r="U2" s="336"/>
      <c r="V2" s="336"/>
      <c r="W2" s="336"/>
      <c r="X2" s="336"/>
    </row>
    <row r="3" spans="1:24" ht="18" customHeight="1" x14ac:dyDescent="0.25">
      <c r="A3" s="336"/>
      <c r="B3" s="336"/>
      <c r="C3" s="336"/>
      <c r="D3" s="342" t="s">
        <v>2</v>
      </c>
      <c r="E3" s="336"/>
      <c r="F3" s="336"/>
      <c r="G3" s="336"/>
      <c r="H3" s="336"/>
      <c r="I3" s="336"/>
      <c r="J3" s="336"/>
      <c r="K3" s="336"/>
      <c r="L3" s="336"/>
      <c r="M3" s="336"/>
      <c r="N3" s="336"/>
      <c r="O3" s="336"/>
      <c r="P3" s="336"/>
      <c r="Q3" s="336"/>
      <c r="R3" s="336"/>
      <c r="S3" s="336"/>
      <c r="T3" s="336"/>
      <c r="U3" s="336"/>
      <c r="V3" s="336"/>
      <c r="W3" s="336"/>
      <c r="X3" s="336"/>
    </row>
    <row r="4" spans="1:24" ht="18" customHeight="1" x14ac:dyDescent="0.25">
      <c r="B4" s="343" t="s">
        <v>1093</v>
      </c>
      <c r="C4" s="336"/>
      <c r="D4" s="336"/>
      <c r="E4" s="336"/>
      <c r="F4" s="336"/>
      <c r="G4" s="336"/>
      <c r="H4" s="336"/>
      <c r="I4" s="336"/>
      <c r="J4" s="336"/>
      <c r="K4" s="336"/>
      <c r="L4" s="336"/>
      <c r="M4" s="336"/>
      <c r="N4" s="336"/>
      <c r="O4" s="336"/>
      <c r="P4" s="336"/>
      <c r="Q4" s="336"/>
      <c r="R4" s="336"/>
      <c r="S4" s="336"/>
      <c r="T4" s="336"/>
      <c r="U4" s="336"/>
      <c r="V4" s="336"/>
      <c r="W4" s="336"/>
    </row>
    <row r="5" spans="1:24" ht="1.1499999999999999" customHeight="1" x14ac:dyDescent="0.25"/>
    <row r="6" spans="1:24" x14ac:dyDescent="0.25">
      <c r="B6" s="174" t="s">
        <v>2</v>
      </c>
      <c r="C6" s="523" t="s">
        <v>2</v>
      </c>
      <c r="D6" s="336"/>
      <c r="E6" s="175" t="s">
        <v>2</v>
      </c>
      <c r="F6" s="175" t="s">
        <v>2</v>
      </c>
      <c r="G6" s="175" t="s">
        <v>2</v>
      </c>
      <c r="H6" s="175" t="s">
        <v>2</v>
      </c>
      <c r="I6" s="175" t="s">
        <v>2</v>
      </c>
      <c r="J6" s="175" t="s">
        <v>2</v>
      </c>
      <c r="K6" s="175" t="s">
        <v>2</v>
      </c>
      <c r="L6" s="175" t="s">
        <v>2</v>
      </c>
      <c r="M6" s="175" t="s">
        <v>2</v>
      </c>
      <c r="N6" s="175" t="s">
        <v>2</v>
      </c>
      <c r="O6" s="175" t="s">
        <v>2</v>
      </c>
      <c r="P6" s="175" t="s">
        <v>2</v>
      </c>
      <c r="Q6" s="175" t="s">
        <v>2</v>
      </c>
      <c r="R6" s="175" t="s">
        <v>2</v>
      </c>
      <c r="S6" s="175" t="s">
        <v>2</v>
      </c>
      <c r="T6" s="175" t="s">
        <v>2</v>
      </c>
      <c r="U6" s="175" t="s">
        <v>2</v>
      </c>
      <c r="V6" s="175" t="s">
        <v>2</v>
      </c>
    </row>
    <row r="7" spans="1:24" x14ac:dyDescent="0.25">
      <c r="B7" s="211" t="s">
        <v>2</v>
      </c>
      <c r="C7" s="629" t="s">
        <v>2</v>
      </c>
      <c r="D7" s="336"/>
      <c r="E7" s="635" t="s">
        <v>871</v>
      </c>
      <c r="F7" s="536"/>
      <c r="G7" s="536"/>
      <c r="H7" s="537"/>
      <c r="I7" s="520" t="s">
        <v>690</v>
      </c>
      <c r="J7" s="381"/>
      <c r="K7" s="381"/>
      <c r="L7" s="381"/>
      <c r="M7" s="381"/>
      <c r="N7" s="377"/>
      <c r="O7" s="520" t="s">
        <v>109</v>
      </c>
      <c r="P7" s="381"/>
      <c r="Q7" s="381"/>
      <c r="R7" s="377"/>
      <c r="S7" s="520" t="s">
        <v>691</v>
      </c>
      <c r="T7" s="381"/>
      <c r="U7" s="381"/>
      <c r="V7" s="377"/>
    </row>
    <row r="8" spans="1:24" ht="18" customHeight="1" x14ac:dyDescent="0.25">
      <c r="C8" s="629" t="s">
        <v>2</v>
      </c>
      <c r="D8" s="336"/>
      <c r="E8" s="630" t="s">
        <v>2</v>
      </c>
      <c r="F8" s="336"/>
      <c r="G8" s="336"/>
      <c r="H8" s="348"/>
      <c r="I8" s="520" t="s">
        <v>692</v>
      </c>
      <c r="J8" s="377"/>
      <c r="K8" s="520" t="s">
        <v>693</v>
      </c>
      <c r="L8" s="377"/>
      <c r="M8" s="520" t="s">
        <v>694</v>
      </c>
      <c r="N8" s="377"/>
      <c r="O8" s="520" t="s">
        <v>695</v>
      </c>
      <c r="P8" s="377"/>
      <c r="Q8" s="520" t="s">
        <v>696</v>
      </c>
      <c r="R8" s="377"/>
      <c r="S8" s="520" t="s">
        <v>697</v>
      </c>
      <c r="T8" s="377"/>
      <c r="U8" s="520" t="s">
        <v>698</v>
      </c>
      <c r="V8" s="377"/>
    </row>
    <row r="9" spans="1:24" ht="60" x14ac:dyDescent="0.25">
      <c r="B9" s="379" t="s">
        <v>117</v>
      </c>
      <c r="C9" s="381"/>
      <c r="D9" s="377"/>
      <c r="E9" s="37" t="s">
        <v>700</v>
      </c>
      <c r="F9" s="37" t="s">
        <v>111</v>
      </c>
      <c r="G9" s="37" t="s">
        <v>112</v>
      </c>
      <c r="H9" s="37" t="s">
        <v>712</v>
      </c>
      <c r="I9" s="176" t="s">
        <v>700</v>
      </c>
      <c r="J9" s="176" t="s">
        <v>112</v>
      </c>
      <c r="K9" s="176" t="s">
        <v>700</v>
      </c>
      <c r="L9" s="176" t="s">
        <v>112</v>
      </c>
      <c r="M9" s="176" t="s">
        <v>700</v>
      </c>
      <c r="N9" s="176" t="s">
        <v>112</v>
      </c>
      <c r="O9" s="176" t="s">
        <v>700</v>
      </c>
      <c r="P9" s="176" t="s">
        <v>112</v>
      </c>
      <c r="Q9" s="176" t="s">
        <v>700</v>
      </c>
      <c r="R9" s="176" t="s">
        <v>112</v>
      </c>
      <c r="S9" s="176" t="s">
        <v>700</v>
      </c>
      <c r="T9" s="176" t="s">
        <v>112</v>
      </c>
      <c r="U9" s="176" t="s">
        <v>700</v>
      </c>
      <c r="V9" s="176" t="s">
        <v>112</v>
      </c>
    </row>
    <row r="10" spans="1:24" x14ac:dyDescent="0.25">
      <c r="B10" s="185" t="s">
        <v>692</v>
      </c>
      <c r="C10" s="545" t="s">
        <v>2</v>
      </c>
      <c r="D10" s="336"/>
      <c r="E10" s="196">
        <v>67708</v>
      </c>
      <c r="F10" s="40">
        <v>0.15879508239013501</v>
      </c>
      <c r="G10" s="41">
        <v>522677537.73000002</v>
      </c>
      <c r="H10" s="40">
        <v>8.0416577588580701E-2</v>
      </c>
      <c r="I10" s="186">
        <v>67708</v>
      </c>
      <c r="J10" s="187">
        <v>522677537.73000002</v>
      </c>
      <c r="K10" s="186">
        <v>0</v>
      </c>
      <c r="L10" s="187">
        <v>0</v>
      </c>
      <c r="M10" s="186">
        <v>0</v>
      </c>
      <c r="N10" s="187">
        <v>0</v>
      </c>
      <c r="O10" s="212">
        <v>5472</v>
      </c>
      <c r="P10" s="213">
        <v>66059622.25</v>
      </c>
      <c r="Q10" s="212">
        <v>62236</v>
      </c>
      <c r="R10" s="213">
        <v>456617915.48000002</v>
      </c>
      <c r="S10" s="212">
        <v>59175</v>
      </c>
      <c r="T10" s="213">
        <v>428588531.13</v>
      </c>
      <c r="U10" s="212">
        <v>8533</v>
      </c>
      <c r="V10" s="213">
        <v>94089006.599999994</v>
      </c>
    </row>
    <row r="11" spans="1:24" x14ac:dyDescent="0.25">
      <c r="B11" s="89" t="s">
        <v>1094</v>
      </c>
      <c r="C11" s="551" t="s">
        <v>2</v>
      </c>
      <c r="D11" s="336"/>
      <c r="E11" s="193">
        <v>1393</v>
      </c>
      <c r="F11" s="195">
        <v>3.2669928187135599E-3</v>
      </c>
      <c r="G11" s="194">
        <v>32662220.280000001</v>
      </c>
      <c r="H11" s="195">
        <v>5.0252474647547399E-3</v>
      </c>
      <c r="I11" s="189">
        <v>0</v>
      </c>
      <c r="J11" s="188">
        <v>0</v>
      </c>
      <c r="K11" s="189">
        <v>0</v>
      </c>
      <c r="L11" s="188">
        <v>0</v>
      </c>
      <c r="M11" s="189">
        <v>1393</v>
      </c>
      <c r="N11" s="188">
        <v>32662220.280000001</v>
      </c>
      <c r="O11" s="214">
        <v>781</v>
      </c>
      <c r="P11" s="194">
        <v>17893633.859999999</v>
      </c>
      <c r="Q11" s="214">
        <v>612</v>
      </c>
      <c r="R11" s="194">
        <v>14768586.42</v>
      </c>
      <c r="S11" s="214">
        <v>413</v>
      </c>
      <c r="T11" s="194">
        <v>10816415.439999999</v>
      </c>
      <c r="U11" s="214">
        <v>980</v>
      </c>
      <c r="V11" s="194">
        <v>21845804.84</v>
      </c>
    </row>
    <row r="12" spans="1:24" x14ac:dyDescent="0.25">
      <c r="B12" s="185" t="s">
        <v>693</v>
      </c>
      <c r="C12" s="545" t="s">
        <v>2</v>
      </c>
      <c r="D12" s="336"/>
      <c r="E12" s="196">
        <v>357285</v>
      </c>
      <c r="F12" s="40">
        <v>0.83793792479115203</v>
      </c>
      <c r="G12" s="41">
        <v>5944284491.1599998</v>
      </c>
      <c r="H12" s="40">
        <v>0.91455817494666503</v>
      </c>
      <c r="I12" s="186">
        <v>0</v>
      </c>
      <c r="J12" s="187">
        <v>0</v>
      </c>
      <c r="K12" s="186">
        <v>357285</v>
      </c>
      <c r="L12" s="187">
        <v>5944284491.1599998</v>
      </c>
      <c r="M12" s="186">
        <v>0</v>
      </c>
      <c r="N12" s="187">
        <v>0</v>
      </c>
      <c r="O12" s="212">
        <v>207021</v>
      </c>
      <c r="P12" s="213">
        <v>3604950751.5700002</v>
      </c>
      <c r="Q12" s="212">
        <v>150264</v>
      </c>
      <c r="R12" s="213">
        <v>2339333739.5900002</v>
      </c>
      <c r="S12" s="212">
        <v>350847</v>
      </c>
      <c r="T12" s="213">
        <v>5723394885.9700003</v>
      </c>
      <c r="U12" s="212">
        <v>6438</v>
      </c>
      <c r="V12" s="213">
        <v>220889605.19</v>
      </c>
    </row>
    <row r="13" spans="1:24" x14ac:dyDescent="0.25">
      <c r="B13" s="190" t="s">
        <v>116</v>
      </c>
      <c r="C13" s="556" t="s">
        <v>2</v>
      </c>
      <c r="D13" s="381"/>
      <c r="E13" s="197">
        <v>426386</v>
      </c>
      <c r="F13" s="198">
        <v>1</v>
      </c>
      <c r="G13" s="199">
        <v>6499624249.1700001</v>
      </c>
      <c r="H13" s="198">
        <v>1</v>
      </c>
      <c r="I13" s="191">
        <v>67708</v>
      </c>
      <c r="J13" s="192">
        <v>522677537.73000002</v>
      </c>
      <c r="K13" s="191">
        <v>357285</v>
      </c>
      <c r="L13" s="192">
        <v>5944284491.1599998</v>
      </c>
      <c r="M13" s="191">
        <v>1393</v>
      </c>
      <c r="N13" s="192">
        <v>32662220.280000001</v>
      </c>
      <c r="O13" s="215">
        <v>213274</v>
      </c>
      <c r="P13" s="216">
        <v>3688904007.6799998</v>
      </c>
      <c r="Q13" s="215">
        <v>213112</v>
      </c>
      <c r="R13" s="216">
        <v>2810720241.4899998</v>
      </c>
      <c r="S13" s="215">
        <v>410435</v>
      </c>
      <c r="T13" s="216">
        <v>6162799832.54</v>
      </c>
      <c r="U13" s="215">
        <v>15951</v>
      </c>
      <c r="V13" s="216">
        <v>336824416.63</v>
      </c>
    </row>
    <row r="14" spans="1:24" x14ac:dyDescent="0.25">
      <c r="B14" s="174" t="s">
        <v>2</v>
      </c>
      <c r="C14" s="523" t="s">
        <v>2</v>
      </c>
      <c r="D14" s="336"/>
      <c r="E14" s="175" t="s">
        <v>2</v>
      </c>
      <c r="F14" s="175" t="s">
        <v>2</v>
      </c>
      <c r="G14" s="175" t="s">
        <v>2</v>
      </c>
      <c r="H14" s="175" t="s">
        <v>2</v>
      </c>
      <c r="I14" s="175" t="s">
        <v>2</v>
      </c>
      <c r="J14" s="175" t="s">
        <v>2</v>
      </c>
      <c r="K14" s="175" t="s">
        <v>2</v>
      </c>
      <c r="L14" s="175" t="s">
        <v>2</v>
      </c>
      <c r="M14" s="175" t="s">
        <v>2</v>
      </c>
      <c r="N14" s="175" t="s">
        <v>2</v>
      </c>
      <c r="O14" s="175" t="s">
        <v>2</v>
      </c>
      <c r="P14" s="175" t="s">
        <v>2</v>
      </c>
      <c r="Q14" s="175" t="s">
        <v>2</v>
      </c>
      <c r="R14" s="175" t="s">
        <v>2</v>
      </c>
      <c r="S14" s="175" t="s">
        <v>2</v>
      </c>
      <c r="T14" s="175" t="s">
        <v>2</v>
      </c>
      <c r="U14" s="175" t="s">
        <v>2</v>
      </c>
      <c r="V14" s="175" t="s">
        <v>2</v>
      </c>
    </row>
    <row r="15" spans="1:24" x14ac:dyDescent="0.25">
      <c r="B15" s="217" t="s">
        <v>2</v>
      </c>
      <c r="C15" s="626" t="s">
        <v>2</v>
      </c>
      <c r="D15" s="336"/>
      <c r="E15" s="175" t="s">
        <v>2</v>
      </c>
      <c r="F15" s="175" t="s">
        <v>2</v>
      </c>
      <c r="G15" s="175" t="s">
        <v>2</v>
      </c>
      <c r="H15" s="175" t="s">
        <v>2</v>
      </c>
      <c r="I15" s="175" t="s">
        <v>2</v>
      </c>
      <c r="J15" s="175" t="s">
        <v>2</v>
      </c>
      <c r="K15" s="175" t="s">
        <v>2</v>
      </c>
      <c r="L15" s="175" t="s">
        <v>2</v>
      </c>
      <c r="M15" s="175" t="s">
        <v>2</v>
      </c>
      <c r="N15" s="175" t="s">
        <v>2</v>
      </c>
      <c r="O15" s="175" t="s">
        <v>2</v>
      </c>
      <c r="P15" s="175" t="s">
        <v>2</v>
      </c>
      <c r="Q15" s="175" t="s">
        <v>2</v>
      </c>
      <c r="R15" s="175" t="s">
        <v>2</v>
      </c>
      <c r="S15" s="175" t="s">
        <v>2</v>
      </c>
      <c r="T15" s="175" t="s">
        <v>2</v>
      </c>
      <c r="U15" s="175" t="s">
        <v>2</v>
      </c>
      <c r="V15" s="175" t="s">
        <v>2</v>
      </c>
    </row>
    <row r="16" spans="1:24" x14ac:dyDescent="0.25">
      <c r="B16" s="174" t="s">
        <v>2</v>
      </c>
      <c r="C16" s="523" t="s">
        <v>2</v>
      </c>
      <c r="D16" s="336"/>
      <c r="E16" s="175" t="s">
        <v>2</v>
      </c>
      <c r="F16" s="175" t="s">
        <v>2</v>
      </c>
      <c r="G16" s="175" t="s">
        <v>2</v>
      </c>
      <c r="H16" s="175" t="s">
        <v>2</v>
      </c>
      <c r="I16" s="175" t="s">
        <v>2</v>
      </c>
      <c r="J16" s="175" t="s">
        <v>2</v>
      </c>
      <c r="K16" s="175" t="s">
        <v>2</v>
      </c>
      <c r="L16" s="175" t="s">
        <v>2</v>
      </c>
      <c r="M16" s="175" t="s">
        <v>2</v>
      </c>
      <c r="N16" s="175" t="s">
        <v>2</v>
      </c>
      <c r="O16" s="175" t="s">
        <v>2</v>
      </c>
      <c r="P16" s="175" t="s">
        <v>2</v>
      </c>
      <c r="Q16" s="175" t="s">
        <v>2</v>
      </c>
      <c r="R16" s="175" t="s">
        <v>2</v>
      </c>
      <c r="S16" s="175" t="s">
        <v>2</v>
      </c>
      <c r="T16" s="175" t="s">
        <v>2</v>
      </c>
      <c r="U16" s="175" t="s">
        <v>2</v>
      </c>
      <c r="V16" s="175" t="s">
        <v>2</v>
      </c>
    </row>
    <row r="17" spans="2:22" x14ac:dyDescent="0.25">
      <c r="B17" s="211" t="s">
        <v>2</v>
      </c>
      <c r="C17" s="629" t="s">
        <v>2</v>
      </c>
      <c r="D17" s="336"/>
      <c r="E17" s="635" t="s">
        <v>871</v>
      </c>
      <c r="F17" s="536"/>
      <c r="G17" s="536"/>
      <c r="H17" s="537"/>
      <c r="I17" s="520" t="s">
        <v>690</v>
      </c>
      <c r="J17" s="381"/>
      <c r="K17" s="381"/>
      <c r="L17" s="381"/>
      <c r="M17" s="381"/>
      <c r="N17" s="377"/>
      <c r="O17" s="520" t="s">
        <v>109</v>
      </c>
      <c r="P17" s="381"/>
      <c r="Q17" s="381"/>
      <c r="R17" s="377"/>
      <c r="S17" s="520" t="s">
        <v>691</v>
      </c>
      <c r="T17" s="381"/>
      <c r="U17" s="381"/>
      <c r="V17" s="377"/>
    </row>
    <row r="18" spans="2:22" ht="18" customHeight="1" x14ac:dyDescent="0.25">
      <c r="C18" s="629" t="s">
        <v>2</v>
      </c>
      <c r="D18" s="336"/>
      <c r="E18" s="630" t="s">
        <v>2</v>
      </c>
      <c r="F18" s="336"/>
      <c r="G18" s="336"/>
      <c r="H18" s="348"/>
      <c r="I18" s="520" t="s">
        <v>692</v>
      </c>
      <c r="J18" s="377"/>
      <c r="K18" s="520" t="s">
        <v>693</v>
      </c>
      <c r="L18" s="377"/>
      <c r="M18" s="520" t="s">
        <v>694</v>
      </c>
      <c r="N18" s="377"/>
      <c r="O18" s="520" t="s">
        <v>695</v>
      </c>
      <c r="P18" s="377"/>
      <c r="Q18" s="520" t="s">
        <v>696</v>
      </c>
      <c r="R18" s="377"/>
      <c r="S18" s="520" t="s">
        <v>697</v>
      </c>
      <c r="T18" s="377"/>
      <c r="U18" s="520" t="s">
        <v>698</v>
      </c>
      <c r="V18" s="377"/>
    </row>
    <row r="19" spans="2:22" ht="60" x14ac:dyDescent="0.25">
      <c r="B19" s="379" t="s">
        <v>109</v>
      </c>
      <c r="C19" s="381"/>
      <c r="D19" s="377"/>
      <c r="E19" s="37" t="s">
        <v>700</v>
      </c>
      <c r="F19" s="37" t="s">
        <v>111</v>
      </c>
      <c r="G19" s="37" t="s">
        <v>112</v>
      </c>
      <c r="H19" s="37" t="s">
        <v>712</v>
      </c>
      <c r="I19" s="176" t="s">
        <v>700</v>
      </c>
      <c r="J19" s="176" t="s">
        <v>112</v>
      </c>
      <c r="K19" s="176" t="s">
        <v>700</v>
      </c>
      <c r="L19" s="176" t="s">
        <v>112</v>
      </c>
      <c r="M19" s="176" t="s">
        <v>700</v>
      </c>
      <c r="N19" s="176" t="s">
        <v>112</v>
      </c>
      <c r="O19" s="176" t="s">
        <v>700</v>
      </c>
      <c r="P19" s="176" t="s">
        <v>112</v>
      </c>
      <c r="Q19" s="176" t="s">
        <v>700</v>
      </c>
      <c r="R19" s="176" t="s">
        <v>112</v>
      </c>
      <c r="S19" s="176" t="s">
        <v>700</v>
      </c>
      <c r="T19" s="176" t="s">
        <v>112</v>
      </c>
      <c r="U19" s="176" t="s">
        <v>700</v>
      </c>
      <c r="V19" s="176" t="s">
        <v>112</v>
      </c>
    </row>
    <row r="20" spans="2:22" x14ac:dyDescent="0.25">
      <c r="B20" s="89" t="s">
        <v>695</v>
      </c>
      <c r="C20" s="551" t="s">
        <v>2</v>
      </c>
      <c r="D20" s="336"/>
      <c r="E20" s="193">
        <v>213274</v>
      </c>
      <c r="F20" s="195">
        <v>0.50018996871379495</v>
      </c>
      <c r="G20" s="194">
        <v>3688904007.6799998</v>
      </c>
      <c r="H20" s="195">
        <v>0.56755650269337798</v>
      </c>
      <c r="I20" s="189">
        <v>5472</v>
      </c>
      <c r="J20" s="188">
        <v>66059622.25</v>
      </c>
      <c r="K20" s="189">
        <v>207021</v>
      </c>
      <c r="L20" s="188">
        <v>3604950751.5700002</v>
      </c>
      <c r="M20" s="189">
        <v>781</v>
      </c>
      <c r="N20" s="188">
        <v>17893633.859999999</v>
      </c>
      <c r="O20" s="214">
        <v>213274</v>
      </c>
      <c r="P20" s="194">
        <v>3688904007.6799998</v>
      </c>
      <c r="Q20" s="214">
        <v>0</v>
      </c>
      <c r="R20" s="194">
        <v>0</v>
      </c>
      <c r="S20" s="214">
        <v>204674</v>
      </c>
      <c r="T20" s="194">
        <v>3482984819.6199999</v>
      </c>
      <c r="U20" s="214">
        <v>8600</v>
      </c>
      <c r="V20" s="194">
        <v>205919188.06</v>
      </c>
    </row>
    <row r="21" spans="2:22" x14ac:dyDescent="0.25">
      <c r="B21" s="185" t="s">
        <v>696</v>
      </c>
      <c r="C21" s="545" t="s">
        <v>2</v>
      </c>
      <c r="D21" s="336"/>
      <c r="E21" s="196">
        <v>213112</v>
      </c>
      <c r="F21" s="40">
        <v>0.49981003128620499</v>
      </c>
      <c r="G21" s="41">
        <v>2810720241.4899998</v>
      </c>
      <c r="H21" s="40">
        <v>0.43244349730662202</v>
      </c>
      <c r="I21" s="186">
        <v>62236</v>
      </c>
      <c r="J21" s="187">
        <v>456617915.48000002</v>
      </c>
      <c r="K21" s="186">
        <v>150264</v>
      </c>
      <c r="L21" s="187">
        <v>2339333739.5900002</v>
      </c>
      <c r="M21" s="186">
        <v>612</v>
      </c>
      <c r="N21" s="187">
        <v>14768586.42</v>
      </c>
      <c r="O21" s="212">
        <v>0</v>
      </c>
      <c r="P21" s="213">
        <v>0</v>
      </c>
      <c r="Q21" s="212">
        <v>213112</v>
      </c>
      <c r="R21" s="213">
        <v>2810720241.4899998</v>
      </c>
      <c r="S21" s="212">
        <v>205761</v>
      </c>
      <c r="T21" s="213">
        <v>2679815012.9200001</v>
      </c>
      <c r="U21" s="212">
        <v>7351</v>
      </c>
      <c r="V21" s="213">
        <v>130905228.56999999</v>
      </c>
    </row>
    <row r="22" spans="2:22" x14ac:dyDescent="0.25">
      <c r="B22" s="190" t="s">
        <v>116</v>
      </c>
      <c r="C22" s="556" t="s">
        <v>2</v>
      </c>
      <c r="D22" s="381"/>
      <c r="E22" s="197">
        <v>426386</v>
      </c>
      <c r="F22" s="198">
        <v>1</v>
      </c>
      <c r="G22" s="199">
        <v>6499624249.1700001</v>
      </c>
      <c r="H22" s="198">
        <v>1</v>
      </c>
      <c r="I22" s="191">
        <v>67708</v>
      </c>
      <c r="J22" s="192">
        <v>522677537.73000002</v>
      </c>
      <c r="K22" s="191">
        <v>357285</v>
      </c>
      <c r="L22" s="192">
        <v>5944284491.1599998</v>
      </c>
      <c r="M22" s="191">
        <v>1393</v>
      </c>
      <c r="N22" s="192">
        <v>32662220.280000001</v>
      </c>
      <c r="O22" s="215">
        <v>213274</v>
      </c>
      <c r="P22" s="216">
        <v>3688904007.6799998</v>
      </c>
      <c r="Q22" s="215">
        <v>213112</v>
      </c>
      <c r="R22" s="216">
        <v>2810720241.4899998</v>
      </c>
      <c r="S22" s="215">
        <v>410435</v>
      </c>
      <c r="T22" s="216">
        <v>6162799832.54</v>
      </c>
      <c r="U22" s="215">
        <v>15951</v>
      </c>
      <c r="V22" s="216">
        <v>336824416.63</v>
      </c>
    </row>
    <row r="23" spans="2:22" x14ac:dyDescent="0.25">
      <c r="B23" s="174" t="s">
        <v>2</v>
      </c>
      <c r="C23" s="523" t="s">
        <v>2</v>
      </c>
      <c r="D23" s="336"/>
      <c r="E23" s="175" t="s">
        <v>2</v>
      </c>
      <c r="F23" s="175" t="s">
        <v>2</v>
      </c>
      <c r="G23" s="175" t="s">
        <v>2</v>
      </c>
      <c r="H23" s="175" t="s">
        <v>2</v>
      </c>
      <c r="I23" s="175" t="s">
        <v>2</v>
      </c>
      <c r="J23" s="175" t="s">
        <v>2</v>
      </c>
      <c r="K23" s="175" t="s">
        <v>2</v>
      </c>
      <c r="L23" s="175" t="s">
        <v>2</v>
      </c>
      <c r="M23" s="175" t="s">
        <v>2</v>
      </c>
      <c r="N23" s="175" t="s">
        <v>2</v>
      </c>
      <c r="O23" s="175" t="s">
        <v>2</v>
      </c>
      <c r="P23" s="175" t="s">
        <v>2</v>
      </c>
      <c r="Q23" s="175" t="s">
        <v>2</v>
      </c>
      <c r="R23" s="175" t="s">
        <v>2</v>
      </c>
      <c r="S23" s="175" t="s">
        <v>2</v>
      </c>
      <c r="T23" s="175" t="s">
        <v>2</v>
      </c>
      <c r="U23" s="175" t="s">
        <v>2</v>
      </c>
      <c r="V23" s="175" t="s">
        <v>2</v>
      </c>
    </row>
    <row r="24" spans="2:22" x14ac:dyDescent="0.25">
      <c r="B24" s="217" t="s">
        <v>2</v>
      </c>
      <c r="C24" s="626" t="s">
        <v>2</v>
      </c>
      <c r="D24" s="336"/>
      <c r="E24" s="175" t="s">
        <v>2</v>
      </c>
      <c r="F24" s="175" t="s">
        <v>2</v>
      </c>
      <c r="G24" s="175" t="s">
        <v>2</v>
      </c>
      <c r="H24" s="175" t="s">
        <v>2</v>
      </c>
      <c r="I24" s="175" t="s">
        <v>2</v>
      </c>
      <c r="J24" s="175" t="s">
        <v>2</v>
      </c>
      <c r="K24" s="175" t="s">
        <v>2</v>
      </c>
      <c r="L24" s="175" t="s">
        <v>2</v>
      </c>
      <c r="M24" s="175" t="s">
        <v>2</v>
      </c>
      <c r="N24" s="175" t="s">
        <v>2</v>
      </c>
      <c r="O24" s="175" t="s">
        <v>2</v>
      </c>
      <c r="P24" s="175" t="s">
        <v>2</v>
      </c>
      <c r="Q24" s="175" t="s">
        <v>2</v>
      </c>
      <c r="R24" s="175" t="s">
        <v>2</v>
      </c>
      <c r="S24" s="175" t="s">
        <v>2</v>
      </c>
      <c r="T24" s="175" t="s">
        <v>2</v>
      </c>
      <c r="U24" s="175" t="s">
        <v>2</v>
      </c>
      <c r="V24" s="175" t="s">
        <v>2</v>
      </c>
    </row>
    <row r="25" spans="2:22" x14ac:dyDescent="0.25">
      <c r="B25" s="174" t="s">
        <v>2</v>
      </c>
      <c r="C25" s="523" t="s">
        <v>2</v>
      </c>
      <c r="D25" s="336"/>
      <c r="E25" s="175" t="s">
        <v>2</v>
      </c>
      <c r="F25" s="175" t="s">
        <v>2</v>
      </c>
      <c r="G25" s="175" t="s">
        <v>2</v>
      </c>
      <c r="H25" s="175" t="s">
        <v>2</v>
      </c>
      <c r="I25" s="175" t="s">
        <v>2</v>
      </c>
      <c r="J25" s="175" t="s">
        <v>2</v>
      </c>
      <c r="K25" s="175" t="s">
        <v>2</v>
      </c>
      <c r="L25" s="175" t="s">
        <v>2</v>
      </c>
      <c r="M25" s="175" t="s">
        <v>2</v>
      </c>
      <c r="N25" s="175" t="s">
        <v>2</v>
      </c>
      <c r="O25" s="175" t="s">
        <v>2</v>
      </c>
      <c r="P25" s="175" t="s">
        <v>2</v>
      </c>
      <c r="Q25" s="175" t="s">
        <v>2</v>
      </c>
      <c r="R25" s="175" t="s">
        <v>2</v>
      </c>
      <c r="S25" s="175" t="s">
        <v>2</v>
      </c>
      <c r="T25" s="175" t="s">
        <v>2</v>
      </c>
      <c r="U25" s="175" t="s">
        <v>2</v>
      </c>
      <c r="V25" s="175" t="s">
        <v>2</v>
      </c>
    </row>
    <row r="26" spans="2:22" x14ac:dyDescent="0.25">
      <c r="B26" s="211" t="s">
        <v>2</v>
      </c>
      <c r="C26" s="629" t="s">
        <v>2</v>
      </c>
      <c r="D26" s="336"/>
      <c r="E26" s="635" t="s">
        <v>871</v>
      </c>
      <c r="F26" s="536"/>
      <c r="G26" s="536"/>
      <c r="H26" s="537"/>
      <c r="I26" s="520" t="s">
        <v>690</v>
      </c>
      <c r="J26" s="381"/>
      <c r="K26" s="381"/>
      <c r="L26" s="381"/>
      <c r="M26" s="381"/>
      <c r="N26" s="377"/>
      <c r="O26" s="520" t="s">
        <v>109</v>
      </c>
      <c r="P26" s="381"/>
      <c r="Q26" s="381"/>
      <c r="R26" s="377"/>
      <c r="S26" s="520" t="s">
        <v>691</v>
      </c>
      <c r="T26" s="381"/>
      <c r="U26" s="381"/>
      <c r="V26" s="377"/>
    </row>
    <row r="27" spans="2:22" ht="18" customHeight="1" x14ac:dyDescent="0.25">
      <c r="C27" s="629" t="s">
        <v>2</v>
      </c>
      <c r="D27" s="336"/>
      <c r="E27" s="630" t="s">
        <v>2</v>
      </c>
      <c r="F27" s="336"/>
      <c r="G27" s="336"/>
      <c r="H27" s="348"/>
      <c r="I27" s="520" t="s">
        <v>692</v>
      </c>
      <c r="J27" s="377"/>
      <c r="K27" s="520" t="s">
        <v>693</v>
      </c>
      <c r="L27" s="377"/>
      <c r="M27" s="520" t="s">
        <v>694</v>
      </c>
      <c r="N27" s="377"/>
      <c r="O27" s="520" t="s">
        <v>695</v>
      </c>
      <c r="P27" s="377"/>
      <c r="Q27" s="520" t="s">
        <v>696</v>
      </c>
      <c r="R27" s="377"/>
      <c r="S27" s="520" t="s">
        <v>697</v>
      </c>
      <c r="T27" s="377"/>
      <c r="U27" s="520" t="s">
        <v>698</v>
      </c>
      <c r="V27" s="377"/>
    </row>
    <row r="28" spans="2:22" ht="60" x14ac:dyDescent="0.25">
      <c r="B28" s="379" t="s">
        <v>691</v>
      </c>
      <c r="C28" s="381"/>
      <c r="D28" s="377"/>
      <c r="E28" s="37" t="s">
        <v>700</v>
      </c>
      <c r="F28" s="37" t="s">
        <v>111</v>
      </c>
      <c r="G28" s="37" t="s">
        <v>112</v>
      </c>
      <c r="H28" s="37" t="s">
        <v>712</v>
      </c>
      <c r="I28" s="176" t="s">
        <v>700</v>
      </c>
      <c r="J28" s="176" t="s">
        <v>112</v>
      </c>
      <c r="K28" s="176" t="s">
        <v>700</v>
      </c>
      <c r="L28" s="176" t="s">
        <v>112</v>
      </c>
      <c r="M28" s="176" t="s">
        <v>700</v>
      </c>
      <c r="N28" s="176" t="s">
        <v>112</v>
      </c>
      <c r="O28" s="176" t="s">
        <v>700</v>
      </c>
      <c r="P28" s="176" t="s">
        <v>112</v>
      </c>
      <c r="Q28" s="176" t="s">
        <v>700</v>
      </c>
      <c r="R28" s="176" t="s">
        <v>112</v>
      </c>
      <c r="S28" s="176" t="s">
        <v>700</v>
      </c>
      <c r="T28" s="176" t="s">
        <v>112</v>
      </c>
      <c r="U28" s="176" t="s">
        <v>700</v>
      </c>
      <c r="V28" s="176" t="s">
        <v>112</v>
      </c>
    </row>
    <row r="29" spans="2:22" x14ac:dyDescent="0.25">
      <c r="B29" s="89" t="s">
        <v>698</v>
      </c>
      <c r="C29" s="551" t="s">
        <v>2</v>
      </c>
      <c r="D29" s="336"/>
      <c r="E29" s="193">
        <v>15951</v>
      </c>
      <c r="F29" s="195">
        <v>3.7409764860947603E-2</v>
      </c>
      <c r="G29" s="194">
        <v>336824416.63</v>
      </c>
      <c r="H29" s="195">
        <v>5.1822136744753E-2</v>
      </c>
      <c r="I29" s="189">
        <v>8533</v>
      </c>
      <c r="J29" s="188">
        <v>94089006.599999994</v>
      </c>
      <c r="K29" s="189">
        <v>6438</v>
      </c>
      <c r="L29" s="188">
        <v>220889605.19</v>
      </c>
      <c r="M29" s="189">
        <v>980</v>
      </c>
      <c r="N29" s="188">
        <v>21845804.84</v>
      </c>
      <c r="O29" s="214">
        <v>8600</v>
      </c>
      <c r="P29" s="194">
        <v>205919188.06</v>
      </c>
      <c r="Q29" s="214">
        <v>7351</v>
      </c>
      <c r="R29" s="194">
        <v>130905228.56999999</v>
      </c>
      <c r="S29" s="214">
        <v>0</v>
      </c>
      <c r="T29" s="194">
        <v>0</v>
      </c>
      <c r="U29" s="214">
        <v>15951</v>
      </c>
      <c r="V29" s="194">
        <v>336824416.63</v>
      </c>
    </row>
    <row r="30" spans="2:22" x14ac:dyDescent="0.25">
      <c r="B30" s="185" t="s">
        <v>697</v>
      </c>
      <c r="C30" s="545" t="s">
        <v>2</v>
      </c>
      <c r="D30" s="336"/>
      <c r="E30" s="196">
        <v>410435</v>
      </c>
      <c r="F30" s="40">
        <v>0.96259023513905195</v>
      </c>
      <c r="G30" s="41">
        <v>6162799832.54</v>
      </c>
      <c r="H30" s="40">
        <v>0.948177863255247</v>
      </c>
      <c r="I30" s="186">
        <v>59175</v>
      </c>
      <c r="J30" s="187">
        <v>428588531.13</v>
      </c>
      <c r="K30" s="186">
        <v>350847</v>
      </c>
      <c r="L30" s="187">
        <v>5723394885.9700003</v>
      </c>
      <c r="M30" s="186">
        <v>413</v>
      </c>
      <c r="N30" s="187">
        <v>10816415.439999999</v>
      </c>
      <c r="O30" s="212">
        <v>204674</v>
      </c>
      <c r="P30" s="213">
        <v>3482984819.6199999</v>
      </c>
      <c r="Q30" s="212">
        <v>205761</v>
      </c>
      <c r="R30" s="213">
        <v>2679815012.9200001</v>
      </c>
      <c r="S30" s="212">
        <v>410435</v>
      </c>
      <c r="T30" s="213">
        <v>6162799832.54</v>
      </c>
      <c r="U30" s="212">
        <v>0</v>
      </c>
      <c r="V30" s="213">
        <v>0</v>
      </c>
    </row>
    <row r="31" spans="2:22" x14ac:dyDescent="0.25">
      <c r="B31" s="190" t="s">
        <v>116</v>
      </c>
      <c r="C31" s="556" t="s">
        <v>2</v>
      </c>
      <c r="D31" s="381"/>
      <c r="E31" s="197">
        <v>426386</v>
      </c>
      <c r="F31" s="198">
        <v>1</v>
      </c>
      <c r="G31" s="199">
        <v>6499624249.1700001</v>
      </c>
      <c r="H31" s="198">
        <v>1</v>
      </c>
      <c r="I31" s="191">
        <v>67708</v>
      </c>
      <c r="J31" s="192">
        <v>522677537.73000002</v>
      </c>
      <c r="K31" s="191">
        <v>357285</v>
      </c>
      <c r="L31" s="192">
        <v>5944284491.1599998</v>
      </c>
      <c r="M31" s="191">
        <v>1393</v>
      </c>
      <c r="N31" s="192">
        <v>32662220.280000001</v>
      </c>
      <c r="O31" s="215">
        <v>213274</v>
      </c>
      <c r="P31" s="216">
        <v>3688904007.6799998</v>
      </c>
      <c r="Q31" s="215">
        <v>213112</v>
      </c>
      <c r="R31" s="216">
        <v>2810720241.4899998</v>
      </c>
      <c r="S31" s="215">
        <v>410435</v>
      </c>
      <c r="T31" s="216">
        <v>6162799832.54</v>
      </c>
      <c r="U31" s="215">
        <v>15951</v>
      </c>
      <c r="V31" s="216">
        <v>336824416.63</v>
      </c>
    </row>
    <row r="32" spans="2:22" x14ac:dyDescent="0.25">
      <c r="B32" s="174" t="s">
        <v>2</v>
      </c>
      <c r="C32" s="523" t="s">
        <v>2</v>
      </c>
      <c r="D32" s="336"/>
      <c r="E32" s="175" t="s">
        <v>2</v>
      </c>
      <c r="F32" s="175" t="s">
        <v>2</v>
      </c>
      <c r="G32" s="175" t="s">
        <v>2</v>
      </c>
      <c r="H32" s="175" t="s">
        <v>2</v>
      </c>
      <c r="I32" s="175" t="s">
        <v>2</v>
      </c>
      <c r="J32" s="175" t="s">
        <v>2</v>
      </c>
      <c r="K32" s="175" t="s">
        <v>2</v>
      </c>
      <c r="L32" s="175" t="s">
        <v>2</v>
      </c>
      <c r="M32" s="175" t="s">
        <v>2</v>
      </c>
      <c r="N32" s="175" t="s">
        <v>2</v>
      </c>
      <c r="O32" s="175" t="s">
        <v>2</v>
      </c>
      <c r="P32" s="175" t="s">
        <v>2</v>
      </c>
      <c r="Q32" s="175" t="s">
        <v>2</v>
      </c>
      <c r="R32" s="175" t="s">
        <v>2</v>
      </c>
      <c r="S32" s="175" t="s">
        <v>2</v>
      </c>
      <c r="T32" s="175" t="s">
        <v>2</v>
      </c>
      <c r="U32" s="175" t="s">
        <v>2</v>
      </c>
      <c r="V32" s="175" t="s">
        <v>2</v>
      </c>
    </row>
    <row r="33" spans="2:22" x14ac:dyDescent="0.25">
      <c r="B33" s="217" t="s">
        <v>2</v>
      </c>
      <c r="C33" s="626" t="s">
        <v>2</v>
      </c>
      <c r="D33" s="336"/>
      <c r="E33" s="175" t="s">
        <v>2</v>
      </c>
      <c r="F33" s="175" t="s">
        <v>2</v>
      </c>
      <c r="G33" s="175" t="s">
        <v>2</v>
      </c>
      <c r="H33" s="175" t="s">
        <v>2</v>
      </c>
      <c r="I33" s="175" t="s">
        <v>2</v>
      </c>
      <c r="J33" s="175" t="s">
        <v>2</v>
      </c>
      <c r="K33" s="175" t="s">
        <v>2</v>
      </c>
      <c r="L33" s="175" t="s">
        <v>2</v>
      </c>
      <c r="M33" s="175" t="s">
        <v>2</v>
      </c>
      <c r="N33" s="175" t="s">
        <v>2</v>
      </c>
      <c r="O33" s="175" t="s">
        <v>2</v>
      </c>
      <c r="P33" s="175" t="s">
        <v>2</v>
      </c>
      <c r="Q33" s="175" t="s">
        <v>2</v>
      </c>
      <c r="R33" s="175" t="s">
        <v>2</v>
      </c>
      <c r="S33" s="175" t="s">
        <v>2</v>
      </c>
      <c r="T33" s="175" t="s">
        <v>2</v>
      </c>
      <c r="U33" s="175" t="s">
        <v>2</v>
      </c>
      <c r="V33" s="175" t="s">
        <v>2</v>
      </c>
    </row>
    <row r="34" spans="2:22" x14ac:dyDescent="0.25">
      <c r="B34" s="174" t="s">
        <v>2</v>
      </c>
      <c r="C34" s="523" t="s">
        <v>2</v>
      </c>
      <c r="D34" s="336"/>
      <c r="E34" s="175" t="s">
        <v>2</v>
      </c>
      <c r="F34" s="175" t="s">
        <v>2</v>
      </c>
      <c r="G34" s="175" t="s">
        <v>2</v>
      </c>
      <c r="H34" s="175" t="s">
        <v>2</v>
      </c>
      <c r="I34" s="175" t="s">
        <v>2</v>
      </c>
      <c r="J34" s="175" t="s">
        <v>2</v>
      </c>
      <c r="K34" s="175" t="s">
        <v>2</v>
      </c>
      <c r="L34" s="175" t="s">
        <v>2</v>
      </c>
      <c r="M34" s="175" t="s">
        <v>2</v>
      </c>
      <c r="N34" s="175" t="s">
        <v>2</v>
      </c>
      <c r="O34" s="175" t="s">
        <v>2</v>
      </c>
      <c r="P34" s="175" t="s">
        <v>2</v>
      </c>
      <c r="Q34" s="175" t="s">
        <v>2</v>
      </c>
      <c r="R34" s="175" t="s">
        <v>2</v>
      </c>
      <c r="S34" s="175" t="s">
        <v>2</v>
      </c>
      <c r="T34" s="175" t="s">
        <v>2</v>
      </c>
      <c r="U34" s="175" t="s">
        <v>2</v>
      </c>
      <c r="V34" s="175" t="s">
        <v>2</v>
      </c>
    </row>
    <row r="35" spans="2:22" x14ac:dyDescent="0.25">
      <c r="B35" s="211" t="s">
        <v>2</v>
      </c>
      <c r="C35" s="629" t="s">
        <v>2</v>
      </c>
      <c r="D35" s="336"/>
      <c r="E35" s="635" t="s">
        <v>871</v>
      </c>
      <c r="F35" s="536"/>
      <c r="G35" s="536"/>
      <c r="H35" s="537"/>
      <c r="I35" s="520" t="s">
        <v>690</v>
      </c>
      <c r="J35" s="381"/>
      <c r="K35" s="381"/>
      <c r="L35" s="381"/>
      <c r="M35" s="381"/>
      <c r="N35" s="377"/>
      <c r="O35" s="520" t="s">
        <v>109</v>
      </c>
      <c r="P35" s="381"/>
      <c r="Q35" s="381"/>
      <c r="R35" s="377"/>
      <c r="S35" s="520" t="s">
        <v>691</v>
      </c>
      <c r="T35" s="381"/>
      <c r="U35" s="381"/>
      <c r="V35" s="377"/>
    </row>
    <row r="36" spans="2:22" ht="18" customHeight="1" x14ac:dyDescent="0.25">
      <c r="C36" s="629" t="s">
        <v>2</v>
      </c>
      <c r="D36" s="336"/>
      <c r="E36" s="630" t="s">
        <v>2</v>
      </c>
      <c r="F36" s="336"/>
      <c r="G36" s="336"/>
      <c r="H36" s="348"/>
      <c r="I36" s="520" t="s">
        <v>692</v>
      </c>
      <c r="J36" s="377"/>
      <c r="K36" s="520" t="s">
        <v>693</v>
      </c>
      <c r="L36" s="377"/>
      <c r="M36" s="520" t="s">
        <v>694</v>
      </c>
      <c r="N36" s="377"/>
      <c r="O36" s="520" t="s">
        <v>695</v>
      </c>
      <c r="P36" s="377"/>
      <c r="Q36" s="520" t="s">
        <v>696</v>
      </c>
      <c r="R36" s="377"/>
      <c r="S36" s="520" t="s">
        <v>697</v>
      </c>
      <c r="T36" s="377"/>
      <c r="U36" s="520" t="s">
        <v>698</v>
      </c>
      <c r="V36" s="377"/>
    </row>
    <row r="37" spans="2:22" ht="60" x14ac:dyDescent="0.25">
      <c r="B37" s="379" t="s">
        <v>1095</v>
      </c>
      <c r="C37" s="381"/>
      <c r="D37" s="377"/>
      <c r="E37" s="37" t="s">
        <v>700</v>
      </c>
      <c r="F37" s="37" t="s">
        <v>111</v>
      </c>
      <c r="G37" s="37" t="s">
        <v>112</v>
      </c>
      <c r="H37" s="37" t="s">
        <v>712</v>
      </c>
      <c r="I37" s="176" t="s">
        <v>700</v>
      </c>
      <c r="J37" s="176" t="s">
        <v>112</v>
      </c>
      <c r="K37" s="176" t="s">
        <v>700</v>
      </c>
      <c r="L37" s="176" t="s">
        <v>112</v>
      </c>
      <c r="M37" s="176" t="s">
        <v>700</v>
      </c>
      <c r="N37" s="176" t="s">
        <v>112</v>
      </c>
      <c r="O37" s="176" t="s">
        <v>700</v>
      </c>
      <c r="P37" s="176" t="s">
        <v>112</v>
      </c>
      <c r="Q37" s="176" t="s">
        <v>700</v>
      </c>
      <c r="R37" s="176" t="s">
        <v>112</v>
      </c>
      <c r="S37" s="176" t="s">
        <v>700</v>
      </c>
      <c r="T37" s="176" t="s">
        <v>112</v>
      </c>
      <c r="U37" s="176" t="s">
        <v>700</v>
      </c>
      <c r="V37" s="176" t="s">
        <v>112</v>
      </c>
    </row>
    <row r="38" spans="2:22" x14ac:dyDescent="0.25">
      <c r="B38" s="89" t="s">
        <v>1096</v>
      </c>
      <c r="C38" s="551" t="s">
        <v>2</v>
      </c>
      <c r="D38" s="336"/>
      <c r="E38" s="193">
        <v>14236</v>
      </c>
      <c r="F38" s="195">
        <v>3.3387587772581703E-2</v>
      </c>
      <c r="G38" s="194">
        <v>429024752.23000002</v>
      </c>
      <c r="H38" s="195">
        <v>6.6007623792219403E-2</v>
      </c>
      <c r="I38" s="189">
        <v>709</v>
      </c>
      <c r="J38" s="188">
        <v>17287602.98</v>
      </c>
      <c r="K38" s="189">
        <v>13516</v>
      </c>
      <c r="L38" s="188">
        <v>411365933.06999999</v>
      </c>
      <c r="M38" s="189">
        <v>11</v>
      </c>
      <c r="N38" s="188">
        <v>371216.18</v>
      </c>
      <c r="O38" s="214">
        <v>10893</v>
      </c>
      <c r="P38" s="194">
        <v>316877413.48000002</v>
      </c>
      <c r="Q38" s="214">
        <v>3343</v>
      </c>
      <c r="R38" s="194">
        <v>112147338.75</v>
      </c>
      <c r="S38" s="214">
        <v>11352</v>
      </c>
      <c r="T38" s="194">
        <v>302080018.87</v>
      </c>
      <c r="U38" s="214">
        <v>2884</v>
      </c>
      <c r="V38" s="194">
        <v>126944733.36</v>
      </c>
    </row>
    <row r="39" spans="2:22" x14ac:dyDescent="0.25">
      <c r="B39" s="185" t="s">
        <v>1097</v>
      </c>
      <c r="C39" s="545" t="s">
        <v>2</v>
      </c>
      <c r="D39" s="336"/>
      <c r="E39" s="196">
        <v>91580</v>
      </c>
      <c r="F39" s="40">
        <v>0.21478191122597801</v>
      </c>
      <c r="G39" s="41">
        <v>1420419493.8099999</v>
      </c>
      <c r="H39" s="40">
        <v>0.218538709217135</v>
      </c>
      <c r="I39" s="186">
        <v>28662</v>
      </c>
      <c r="J39" s="187">
        <v>238618864.58000001</v>
      </c>
      <c r="K39" s="186">
        <v>61593</v>
      </c>
      <c r="L39" s="187">
        <v>1151561051.6300001</v>
      </c>
      <c r="M39" s="186">
        <v>1325</v>
      </c>
      <c r="N39" s="187">
        <v>30239577.600000001</v>
      </c>
      <c r="O39" s="212">
        <v>26854</v>
      </c>
      <c r="P39" s="213">
        <v>556599032.84000003</v>
      </c>
      <c r="Q39" s="212">
        <v>64726</v>
      </c>
      <c r="R39" s="213">
        <v>863820460.97000003</v>
      </c>
      <c r="S39" s="212">
        <v>81530</v>
      </c>
      <c r="T39" s="213">
        <v>1290858482.1500001</v>
      </c>
      <c r="U39" s="212">
        <v>10050</v>
      </c>
      <c r="V39" s="213">
        <v>129561011.66</v>
      </c>
    </row>
    <row r="40" spans="2:22" x14ac:dyDescent="0.25">
      <c r="B40" s="89" t="s">
        <v>1098</v>
      </c>
      <c r="C40" s="551" t="s">
        <v>2</v>
      </c>
      <c r="D40" s="336"/>
      <c r="E40" s="193">
        <v>6432</v>
      </c>
      <c r="F40" s="195">
        <v>1.50849230509445E-2</v>
      </c>
      <c r="G40" s="194">
        <v>172861131.06999999</v>
      </c>
      <c r="H40" s="195">
        <v>2.65955575958217E-2</v>
      </c>
      <c r="I40" s="189">
        <v>844</v>
      </c>
      <c r="J40" s="188">
        <v>11925929.92</v>
      </c>
      <c r="K40" s="189">
        <v>5581</v>
      </c>
      <c r="L40" s="188">
        <v>160652975.55000001</v>
      </c>
      <c r="M40" s="189">
        <v>7</v>
      </c>
      <c r="N40" s="188">
        <v>282225.59999999998</v>
      </c>
      <c r="O40" s="214">
        <v>3397</v>
      </c>
      <c r="P40" s="194">
        <v>105117181.7</v>
      </c>
      <c r="Q40" s="214">
        <v>3035</v>
      </c>
      <c r="R40" s="194">
        <v>67743949.370000005</v>
      </c>
      <c r="S40" s="214">
        <v>5899</v>
      </c>
      <c r="T40" s="194">
        <v>155301732.72</v>
      </c>
      <c r="U40" s="214">
        <v>533</v>
      </c>
      <c r="V40" s="194">
        <v>17559398.350000001</v>
      </c>
    </row>
    <row r="41" spans="2:22" x14ac:dyDescent="0.25">
      <c r="B41" s="185" t="s">
        <v>1099</v>
      </c>
      <c r="C41" s="545" t="s">
        <v>2</v>
      </c>
      <c r="D41" s="336"/>
      <c r="E41" s="196">
        <v>314138</v>
      </c>
      <c r="F41" s="40">
        <v>0.736745577950496</v>
      </c>
      <c r="G41" s="41">
        <v>4477318872.0600004</v>
      </c>
      <c r="H41" s="40">
        <v>0.68885810939482395</v>
      </c>
      <c r="I41" s="186">
        <v>37493</v>
      </c>
      <c r="J41" s="187">
        <v>254845140.25</v>
      </c>
      <c r="K41" s="186">
        <v>276595</v>
      </c>
      <c r="L41" s="187">
        <v>4220704530.9099998</v>
      </c>
      <c r="M41" s="186">
        <v>50</v>
      </c>
      <c r="N41" s="187">
        <v>1769200.9</v>
      </c>
      <c r="O41" s="212">
        <v>172130</v>
      </c>
      <c r="P41" s="213">
        <v>2710310379.6599998</v>
      </c>
      <c r="Q41" s="212">
        <v>142008</v>
      </c>
      <c r="R41" s="213">
        <v>1767008492.4000001</v>
      </c>
      <c r="S41" s="212">
        <v>311654</v>
      </c>
      <c r="T41" s="213">
        <v>4414559598.8000002</v>
      </c>
      <c r="U41" s="212">
        <v>2484</v>
      </c>
      <c r="V41" s="213">
        <v>62759273.259999998</v>
      </c>
    </row>
    <row r="42" spans="2:22" x14ac:dyDescent="0.25">
      <c r="B42" s="190" t="s">
        <v>116</v>
      </c>
      <c r="C42" s="556" t="s">
        <v>2</v>
      </c>
      <c r="D42" s="381"/>
      <c r="E42" s="197">
        <v>426386</v>
      </c>
      <c r="F42" s="198">
        <v>1</v>
      </c>
      <c r="G42" s="199">
        <v>6499624249.1700001</v>
      </c>
      <c r="H42" s="198">
        <v>1</v>
      </c>
      <c r="I42" s="191">
        <v>67708</v>
      </c>
      <c r="J42" s="192">
        <v>522677537.73000002</v>
      </c>
      <c r="K42" s="191">
        <v>357285</v>
      </c>
      <c r="L42" s="192">
        <v>5944284491.1599998</v>
      </c>
      <c r="M42" s="191">
        <v>1393</v>
      </c>
      <c r="N42" s="192">
        <v>32662220.280000001</v>
      </c>
      <c r="O42" s="215">
        <v>213274</v>
      </c>
      <c r="P42" s="216">
        <v>3688904007.6799998</v>
      </c>
      <c r="Q42" s="215">
        <v>213112</v>
      </c>
      <c r="R42" s="216">
        <v>2810720241.4899998</v>
      </c>
      <c r="S42" s="215">
        <v>410435</v>
      </c>
      <c r="T42" s="216">
        <v>6162799832.54</v>
      </c>
      <c r="U42" s="215">
        <v>15951</v>
      </c>
      <c r="V42" s="216">
        <v>336824416.63</v>
      </c>
    </row>
    <row r="43" spans="2:22" x14ac:dyDescent="0.25">
      <c r="B43" s="174" t="s">
        <v>2</v>
      </c>
      <c r="C43" s="523" t="s">
        <v>2</v>
      </c>
      <c r="D43" s="336"/>
      <c r="E43" s="175" t="s">
        <v>2</v>
      </c>
      <c r="F43" s="175" t="s">
        <v>2</v>
      </c>
      <c r="G43" s="175" t="s">
        <v>2</v>
      </c>
      <c r="H43" s="175" t="s">
        <v>2</v>
      </c>
      <c r="I43" s="175" t="s">
        <v>2</v>
      </c>
      <c r="J43" s="175" t="s">
        <v>2</v>
      </c>
      <c r="K43" s="175" t="s">
        <v>2</v>
      </c>
      <c r="L43" s="175" t="s">
        <v>2</v>
      </c>
      <c r="M43" s="175" t="s">
        <v>2</v>
      </c>
      <c r="N43" s="175" t="s">
        <v>2</v>
      </c>
      <c r="O43" s="175" t="s">
        <v>2</v>
      </c>
      <c r="P43" s="175" t="s">
        <v>2</v>
      </c>
      <c r="Q43" s="175" t="s">
        <v>2</v>
      </c>
      <c r="R43" s="175" t="s">
        <v>2</v>
      </c>
      <c r="S43" s="175" t="s">
        <v>2</v>
      </c>
      <c r="T43" s="175" t="s">
        <v>2</v>
      </c>
      <c r="U43" s="175" t="s">
        <v>2</v>
      </c>
      <c r="V43" s="175" t="s">
        <v>2</v>
      </c>
    </row>
    <row r="44" spans="2:22" x14ac:dyDescent="0.25">
      <c r="B44" s="217" t="s">
        <v>2</v>
      </c>
      <c r="C44" s="626" t="s">
        <v>2</v>
      </c>
      <c r="D44" s="336"/>
      <c r="E44" s="175" t="s">
        <v>2</v>
      </c>
      <c r="F44" s="175" t="s">
        <v>2</v>
      </c>
      <c r="G44" s="175" t="s">
        <v>2</v>
      </c>
      <c r="H44" s="175" t="s">
        <v>2</v>
      </c>
      <c r="I44" s="175" t="s">
        <v>2</v>
      </c>
      <c r="J44" s="175" t="s">
        <v>2</v>
      </c>
      <c r="K44" s="175" t="s">
        <v>2</v>
      </c>
      <c r="L44" s="175" t="s">
        <v>2</v>
      </c>
      <c r="M44" s="175" t="s">
        <v>2</v>
      </c>
      <c r="N44" s="175" t="s">
        <v>2</v>
      </c>
      <c r="O44" s="175" t="s">
        <v>2</v>
      </c>
      <c r="P44" s="175" t="s">
        <v>2</v>
      </c>
      <c r="Q44" s="175" t="s">
        <v>2</v>
      </c>
      <c r="R44" s="175" t="s">
        <v>2</v>
      </c>
      <c r="S44" s="175" t="s">
        <v>2</v>
      </c>
      <c r="T44" s="175" t="s">
        <v>2</v>
      </c>
      <c r="U44" s="175" t="s">
        <v>2</v>
      </c>
      <c r="V44" s="175" t="s">
        <v>2</v>
      </c>
    </row>
    <row r="45" spans="2:22" x14ac:dyDescent="0.25">
      <c r="B45" s="174" t="s">
        <v>2</v>
      </c>
      <c r="C45" s="523" t="s">
        <v>2</v>
      </c>
      <c r="D45" s="336"/>
      <c r="E45" s="175" t="s">
        <v>2</v>
      </c>
      <c r="F45" s="175" t="s">
        <v>2</v>
      </c>
      <c r="G45" s="175" t="s">
        <v>2</v>
      </c>
      <c r="H45" s="175" t="s">
        <v>2</v>
      </c>
      <c r="I45" s="175" t="s">
        <v>2</v>
      </c>
      <c r="J45" s="175" t="s">
        <v>2</v>
      </c>
      <c r="K45" s="175" t="s">
        <v>2</v>
      </c>
      <c r="L45" s="175" t="s">
        <v>2</v>
      </c>
      <c r="M45" s="175" t="s">
        <v>2</v>
      </c>
      <c r="N45" s="175" t="s">
        <v>2</v>
      </c>
      <c r="O45" s="175" t="s">
        <v>2</v>
      </c>
      <c r="P45" s="175" t="s">
        <v>2</v>
      </c>
      <c r="Q45" s="175" t="s">
        <v>2</v>
      </c>
      <c r="R45" s="175" t="s">
        <v>2</v>
      </c>
      <c r="S45" s="175" t="s">
        <v>2</v>
      </c>
      <c r="T45" s="175" t="s">
        <v>2</v>
      </c>
      <c r="U45" s="175" t="s">
        <v>2</v>
      </c>
      <c r="V45" s="175" t="s">
        <v>2</v>
      </c>
    </row>
    <row r="46" spans="2:22" x14ac:dyDescent="0.25">
      <c r="B46" s="211" t="s">
        <v>2</v>
      </c>
      <c r="C46" s="629" t="s">
        <v>2</v>
      </c>
      <c r="D46" s="336"/>
      <c r="E46" s="635" t="s">
        <v>871</v>
      </c>
      <c r="F46" s="536"/>
      <c r="G46" s="536"/>
      <c r="H46" s="537"/>
      <c r="I46" s="520" t="s">
        <v>690</v>
      </c>
      <c r="J46" s="381"/>
      <c r="K46" s="381"/>
      <c r="L46" s="381"/>
      <c r="M46" s="381"/>
      <c r="N46" s="377"/>
      <c r="O46" s="520" t="s">
        <v>109</v>
      </c>
      <c r="P46" s="381"/>
      <c r="Q46" s="381"/>
      <c r="R46" s="377"/>
      <c r="S46" s="520" t="s">
        <v>691</v>
      </c>
      <c r="T46" s="381"/>
      <c r="U46" s="381"/>
      <c r="V46" s="377"/>
    </row>
    <row r="47" spans="2:22" ht="18" customHeight="1" x14ac:dyDescent="0.25">
      <c r="C47" s="629" t="s">
        <v>2</v>
      </c>
      <c r="D47" s="336"/>
      <c r="E47" s="630" t="s">
        <v>2</v>
      </c>
      <c r="F47" s="336"/>
      <c r="G47" s="336"/>
      <c r="H47" s="348"/>
      <c r="I47" s="520" t="s">
        <v>692</v>
      </c>
      <c r="J47" s="377"/>
      <c r="K47" s="520" t="s">
        <v>693</v>
      </c>
      <c r="L47" s="377"/>
      <c r="M47" s="520" t="s">
        <v>694</v>
      </c>
      <c r="N47" s="377"/>
      <c r="O47" s="520" t="s">
        <v>695</v>
      </c>
      <c r="P47" s="377"/>
      <c r="Q47" s="520" t="s">
        <v>696</v>
      </c>
      <c r="R47" s="377"/>
      <c r="S47" s="520" t="s">
        <v>697</v>
      </c>
      <c r="T47" s="377"/>
      <c r="U47" s="520" t="s">
        <v>698</v>
      </c>
      <c r="V47" s="377"/>
    </row>
    <row r="48" spans="2:22" ht="60" x14ac:dyDescent="0.25">
      <c r="B48" s="379" t="s">
        <v>1100</v>
      </c>
      <c r="C48" s="381"/>
      <c r="D48" s="377"/>
      <c r="E48" s="37" t="s">
        <v>700</v>
      </c>
      <c r="F48" s="37" t="s">
        <v>111</v>
      </c>
      <c r="G48" s="37" t="s">
        <v>112</v>
      </c>
      <c r="H48" s="37" t="s">
        <v>712</v>
      </c>
      <c r="I48" s="176" t="s">
        <v>700</v>
      </c>
      <c r="J48" s="176" t="s">
        <v>112</v>
      </c>
      <c r="K48" s="176" t="s">
        <v>700</v>
      </c>
      <c r="L48" s="176" t="s">
        <v>112</v>
      </c>
      <c r="M48" s="176" t="s">
        <v>700</v>
      </c>
      <c r="N48" s="176" t="s">
        <v>112</v>
      </c>
      <c r="O48" s="176" t="s">
        <v>700</v>
      </c>
      <c r="P48" s="176" t="s">
        <v>112</v>
      </c>
      <c r="Q48" s="176" t="s">
        <v>700</v>
      </c>
      <c r="R48" s="176" t="s">
        <v>112</v>
      </c>
      <c r="S48" s="176" t="s">
        <v>700</v>
      </c>
      <c r="T48" s="176" t="s">
        <v>112</v>
      </c>
      <c r="U48" s="176" t="s">
        <v>700</v>
      </c>
      <c r="V48" s="176" t="s">
        <v>112</v>
      </c>
    </row>
    <row r="49" spans="2:22" x14ac:dyDescent="0.25">
      <c r="B49" s="89" t="s">
        <v>1101</v>
      </c>
      <c r="C49" s="551" t="s">
        <v>2</v>
      </c>
      <c r="D49" s="336"/>
      <c r="E49" s="193">
        <v>476</v>
      </c>
      <c r="F49" s="195">
        <v>1.1163593551383019E-3</v>
      </c>
      <c r="G49" s="194">
        <v>6783094.2300000042</v>
      </c>
      <c r="H49" s="195">
        <v>1.0436132874706108E-3</v>
      </c>
      <c r="I49" s="189">
        <v>110</v>
      </c>
      <c r="J49" s="188">
        <v>927738.86</v>
      </c>
      <c r="K49" s="189">
        <v>365</v>
      </c>
      <c r="L49" s="188">
        <v>5841790.8800000045</v>
      </c>
      <c r="M49" s="189">
        <v>1</v>
      </c>
      <c r="N49" s="188">
        <v>13564.49</v>
      </c>
      <c r="O49" s="214">
        <v>140</v>
      </c>
      <c r="P49" s="194">
        <v>2310825.5199999996</v>
      </c>
      <c r="Q49" s="214">
        <v>336</v>
      </c>
      <c r="R49" s="194">
        <v>4472268.7100000028</v>
      </c>
      <c r="S49" s="214">
        <v>465</v>
      </c>
      <c r="T49" s="194">
        <v>6564440.5000000056</v>
      </c>
      <c r="U49" s="214">
        <v>11</v>
      </c>
      <c r="V49" s="194">
        <v>218653.72999999998</v>
      </c>
    </row>
    <row r="50" spans="2:22" x14ac:dyDescent="0.25">
      <c r="B50" s="185" t="s">
        <v>1102</v>
      </c>
      <c r="C50" s="545" t="s">
        <v>2</v>
      </c>
      <c r="D50" s="336"/>
      <c r="E50" s="196">
        <v>425910</v>
      </c>
      <c r="F50" s="40">
        <v>0.99888364064486168</v>
      </c>
      <c r="G50" s="41">
        <v>6492841154.9400005</v>
      </c>
      <c r="H50" s="40">
        <v>0.99895638671252951</v>
      </c>
      <c r="I50" s="186">
        <v>67598</v>
      </c>
      <c r="J50" s="187">
        <v>521749798.87</v>
      </c>
      <c r="K50" s="186">
        <v>356920</v>
      </c>
      <c r="L50" s="187">
        <v>5938442700.2799997</v>
      </c>
      <c r="M50" s="186">
        <v>1392</v>
      </c>
      <c r="N50" s="187">
        <v>32648655.790000003</v>
      </c>
      <c r="O50" s="212">
        <v>213134</v>
      </c>
      <c r="P50" s="213">
        <v>3686593182.1599998</v>
      </c>
      <c r="Q50" s="212">
        <v>212776</v>
      </c>
      <c r="R50" s="213">
        <v>2806247972.7799997</v>
      </c>
      <c r="S50" s="212">
        <v>409970</v>
      </c>
      <c r="T50" s="213">
        <v>6156235392.04</v>
      </c>
      <c r="U50" s="212">
        <v>15940</v>
      </c>
      <c r="V50" s="213">
        <v>336605762.89999998</v>
      </c>
    </row>
    <row r="51" spans="2:22" x14ac:dyDescent="0.25">
      <c r="B51" s="190" t="s">
        <v>116</v>
      </c>
      <c r="C51" s="556" t="s">
        <v>2</v>
      </c>
      <c r="D51" s="381"/>
      <c r="E51" s="197">
        <v>426386</v>
      </c>
      <c r="F51" s="198">
        <v>1</v>
      </c>
      <c r="G51" s="199">
        <v>6499624249.1700001</v>
      </c>
      <c r="H51" s="198">
        <v>1</v>
      </c>
      <c r="I51" s="191">
        <v>67708</v>
      </c>
      <c r="J51" s="192">
        <v>522677537.73000002</v>
      </c>
      <c r="K51" s="191">
        <v>357285</v>
      </c>
      <c r="L51" s="192">
        <v>5944284491.1599998</v>
      </c>
      <c r="M51" s="191">
        <v>1393</v>
      </c>
      <c r="N51" s="192">
        <v>32662220.280000001</v>
      </c>
      <c r="O51" s="215">
        <v>213274</v>
      </c>
      <c r="P51" s="216">
        <v>3688904007.6799998</v>
      </c>
      <c r="Q51" s="215">
        <v>213112</v>
      </c>
      <c r="R51" s="216">
        <v>2810720241.4899998</v>
      </c>
      <c r="S51" s="215">
        <v>410435</v>
      </c>
      <c r="T51" s="216">
        <v>6162799832.54</v>
      </c>
      <c r="U51" s="215">
        <v>15951</v>
      </c>
      <c r="V51" s="216">
        <v>336824416.63</v>
      </c>
    </row>
    <row r="52" spans="2:22" x14ac:dyDescent="0.25">
      <c r="B52" s="174" t="s">
        <v>2</v>
      </c>
      <c r="C52" s="523" t="s">
        <v>2</v>
      </c>
      <c r="D52" s="336"/>
      <c r="E52" s="175" t="s">
        <v>2</v>
      </c>
      <c r="F52" s="175" t="s">
        <v>2</v>
      </c>
      <c r="G52" s="175" t="s">
        <v>2</v>
      </c>
      <c r="H52" s="175" t="s">
        <v>2</v>
      </c>
      <c r="I52" s="175" t="s">
        <v>2</v>
      </c>
      <c r="J52" s="175" t="s">
        <v>2</v>
      </c>
      <c r="K52" s="175" t="s">
        <v>2</v>
      </c>
      <c r="L52" s="175" t="s">
        <v>2</v>
      </c>
      <c r="M52" s="175" t="s">
        <v>2</v>
      </c>
      <c r="N52" s="175" t="s">
        <v>2</v>
      </c>
      <c r="O52" s="175" t="s">
        <v>2</v>
      </c>
      <c r="P52" s="175" t="s">
        <v>2</v>
      </c>
      <c r="Q52" s="175" t="s">
        <v>2</v>
      </c>
      <c r="R52" s="175" t="s">
        <v>2</v>
      </c>
      <c r="S52" s="175" t="s">
        <v>2</v>
      </c>
      <c r="T52" s="175" t="s">
        <v>2</v>
      </c>
      <c r="U52" s="175" t="s">
        <v>2</v>
      </c>
      <c r="V52" s="175" t="s">
        <v>2</v>
      </c>
    </row>
    <row r="53" spans="2:22" x14ac:dyDescent="0.25">
      <c r="B53" s="217" t="s">
        <v>2</v>
      </c>
      <c r="C53" s="626" t="s">
        <v>2</v>
      </c>
      <c r="D53" s="336"/>
      <c r="E53" s="175" t="s">
        <v>2</v>
      </c>
      <c r="F53" s="175" t="s">
        <v>2</v>
      </c>
      <c r="G53" s="175" t="s">
        <v>2</v>
      </c>
      <c r="H53" s="175" t="s">
        <v>2</v>
      </c>
      <c r="I53" s="175" t="s">
        <v>2</v>
      </c>
      <c r="J53" s="175" t="s">
        <v>2</v>
      </c>
      <c r="K53" s="175" t="s">
        <v>2</v>
      </c>
      <c r="L53" s="175" t="s">
        <v>2</v>
      </c>
      <c r="M53" s="175" t="s">
        <v>2</v>
      </c>
      <c r="N53" s="175" t="s">
        <v>2</v>
      </c>
      <c r="O53" s="175" t="s">
        <v>2</v>
      </c>
      <c r="P53" s="175" t="s">
        <v>2</v>
      </c>
      <c r="Q53" s="175" t="s">
        <v>2</v>
      </c>
      <c r="R53" s="175" t="s">
        <v>2</v>
      </c>
      <c r="S53" s="175" t="s">
        <v>2</v>
      </c>
      <c r="T53" s="175" t="s">
        <v>2</v>
      </c>
      <c r="U53" s="175" t="s">
        <v>2</v>
      </c>
      <c r="V53" s="175" t="s">
        <v>2</v>
      </c>
    </row>
    <row r="54" spans="2:22" x14ac:dyDescent="0.25">
      <c r="B54" s="174" t="s">
        <v>2</v>
      </c>
      <c r="C54" s="523" t="s">
        <v>2</v>
      </c>
      <c r="D54" s="336"/>
      <c r="E54" s="175" t="s">
        <v>2</v>
      </c>
      <c r="F54" s="175" t="s">
        <v>2</v>
      </c>
      <c r="G54" s="175" t="s">
        <v>2</v>
      </c>
      <c r="H54" s="175" t="s">
        <v>2</v>
      </c>
      <c r="I54" s="175" t="s">
        <v>2</v>
      </c>
      <c r="J54" s="175" t="s">
        <v>2</v>
      </c>
      <c r="K54" s="175" t="s">
        <v>2</v>
      </c>
      <c r="L54" s="175" t="s">
        <v>2</v>
      </c>
      <c r="M54" s="175" t="s">
        <v>2</v>
      </c>
      <c r="N54" s="175" t="s">
        <v>2</v>
      </c>
      <c r="O54" s="175" t="s">
        <v>2</v>
      </c>
      <c r="P54" s="175" t="s">
        <v>2</v>
      </c>
      <c r="Q54" s="175" t="s">
        <v>2</v>
      </c>
      <c r="R54" s="175" t="s">
        <v>2</v>
      </c>
      <c r="S54" s="175" t="s">
        <v>2</v>
      </c>
      <c r="T54" s="175" t="s">
        <v>2</v>
      </c>
      <c r="U54" s="175" t="s">
        <v>2</v>
      </c>
      <c r="V54" s="175" t="s">
        <v>2</v>
      </c>
    </row>
    <row r="55" spans="2:22" x14ac:dyDescent="0.25">
      <c r="B55" s="211" t="s">
        <v>2</v>
      </c>
      <c r="C55" s="629" t="s">
        <v>2</v>
      </c>
      <c r="D55" s="336"/>
      <c r="E55" s="635" t="s">
        <v>871</v>
      </c>
      <c r="F55" s="536"/>
      <c r="G55" s="536"/>
      <c r="H55" s="537"/>
      <c r="I55" s="520" t="s">
        <v>690</v>
      </c>
      <c r="J55" s="381"/>
      <c r="K55" s="381"/>
      <c r="L55" s="381"/>
      <c r="M55" s="381"/>
      <c r="N55" s="377"/>
      <c r="O55" s="520" t="s">
        <v>109</v>
      </c>
      <c r="P55" s="381"/>
      <c r="Q55" s="381"/>
      <c r="R55" s="377"/>
      <c r="S55" s="520" t="s">
        <v>691</v>
      </c>
      <c r="T55" s="381"/>
      <c r="U55" s="381"/>
      <c r="V55" s="377"/>
    </row>
    <row r="56" spans="2:22" ht="18" customHeight="1" x14ac:dyDescent="0.25">
      <c r="C56" s="629" t="s">
        <v>2</v>
      </c>
      <c r="D56" s="336"/>
      <c r="E56" s="630" t="s">
        <v>2</v>
      </c>
      <c r="F56" s="336"/>
      <c r="G56" s="336"/>
      <c r="H56" s="348"/>
      <c r="I56" s="520" t="s">
        <v>692</v>
      </c>
      <c r="J56" s="377"/>
      <c r="K56" s="520" t="s">
        <v>693</v>
      </c>
      <c r="L56" s="377"/>
      <c r="M56" s="520" t="s">
        <v>694</v>
      </c>
      <c r="N56" s="377"/>
      <c r="O56" s="520" t="s">
        <v>695</v>
      </c>
      <c r="P56" s="377"/>
      <c r="Q56" s="520" t="s">
        <v>696</v>
      </c>
      <c r="R56" s="377"/>
      <c r="S56" s="520" t="s">
        <v>697</v>
      </c>
      <c r="T56" s="377"/>
      <c r="U56" s="520" t="s">
        <v>698</v>
      </c>
      <c r="V56" s="377"/>
    </row>
    <row r="57" spans="2:22" ht="60" x14ac:dyDescent="0.25">
      <c r="B57" s="379" t="s">
        <v>1103</v>
      </c>
      <c r="C57" s="381"/>
      <c r="D57" s="377"/>
      <c r="E57" s="37" t="s">
        <v>700</v>
      </c>
      <c r="F57" s="37" t="s">
        <v>111</v>
      </c>
      <c r="G57" s="37" t="s">
        <v>112</v>
      </c>
      <c r="H57" s="37" t="s">
        <v>712</v>
      </c>
      <c r="I57" s="176" t="s">
        <v>700</v>
      </c>
      <c r="J57" s="176" t="s">
        <v>112</v>
      </c>
      <c r="K57" s="176" t="s">
        <v>700</v>
      </c>
      <c r="L57" s="176" t="s">
        <v>112</v>
      </c>
      <c r="M57" s="176" t="s">
        <v>700</v>
      </c>
      <c r="N57" s="176" t="s">
        <v>112</v>
      </c>
      <c r="O57" s="176" t="s">
        <v>700</v>
      </c>
      <c r="P57" s="176" t="s">
        <v>112</v>
      </c>
      <c r="Q57" s="176" t="s">
        <v>700</v>
      </c>
      <c r="R57" s="176" t="s">
        <v>112</v>
      </c>
      <c r="S57" s="176" t="s">
        <v>700</v>
      </c>
      <c r="T57" s="176" t="s">
        <v>112</v>
      </c>
      <c r="U57" s="176" t="s">
        <v>700</v>
      </c>
      <c r="V57" s="176" t="s">
        <v>112</v>
      </c>
    </row>
    <row r="58" spans="2:22" x14ac:dyDescent="0.25">
      <c r="B58" s="89" t="s">
        <v>1104</v>
      </c>
      <c r="C58" s="551" t="s">
        <v>2</v>
      </c>
      <c r="D58" s="336"/>
      <c r="E58" s="193">
        <v>424884</v>
      </c>
      <c r="F58" s="195">
        <v>0.99647737027013095</v>
      </c>
      <c r="G58" s="194">
        <v>6486527083.3699999</v>
      </c>
      <c r="H58" s="195">
        <v>0.99798493492886597</v>
      </c>
      <c r="I58" s="189">
        <v>67447</v>
      </c>
      <c r="J58" s="188">
        <v>521634602.80000001</v>
      </c>
      <c r="K58" s="189">
        <v>356044</v>
      </c>
      <c r="L58" s="188">
        <v>5932230260.29</v>
      </c>
      <c r="M58" s="189">
        <v>1393</v>
      </c>
      <c r="N58" s="188">
        <v>32662220.280000001</v>
      </c>
      <c r="O58" s="214">
        <v>212634</v>
      </c>
      <c r="P58" s="194">
        <v>3682367912.4000001</v>
      </c>
      <c r="Q58" s="214">
        <v>212250</v>
      </c>
      <c r="R58" s="194">
        <v>2804159170.9699998</v>
      </c>
      <c r="S58" s="214">
        <v>408954</v>
      </c>
      <c r="T58" s="194">
        <v>6149801190.5699997</v>
      </c>
      <c r="U58" s="214">
        <v>15930</v>
      </c>
      <c r="V58" s="194">
        <v>336725892.80000001</v>
      </c>
    </row>
    <row r="59" spans="2:22" ht="24" x14ac:dyDescent="0.25">
      <c r="B59" s="185" t="s">
        <v>1105</v>
      </c>
      <c r="C59" s="545" t="s">
        <v>2</v>
      </c>
      <c r="D59" s="336"/>
      <c r="E59" s="196">
        <v>1353</v>
      </c>
      <c r="F59" s="40">
        <v>3.17318110819774E-3</v>
      </c>
      <c r="G59" s="41">
        <v>11801265.050000001</v>
      </c>
      <c r="H59" s="40">
        <v>1.8156841992069E-3</v>
      </c>
      <c r="I59" s="186">
        <v>241</v>
      </c>
      <c r="J59" s="187">
        <v>1003669.01</v>
      </c>
      <c r="K59" s="186">
        <v>1112</v>
      </c>
      <c r="L59" s="187">
        <v>10797596.039999999</v>
      </c>
      <c r="M59" s="186">
        <v>0</v>
      </c>
      <c r="N59" s="187">
        <v>0</v>
      </c>
      <c r="O59" s="212">
        <v>573</v>
      </c>
      <c r="P59" s="213">
        <v>5848730.4400000004</v>
      </c>
      <c r="Q59" s="212">
        <v>780</v>
      </c>
      <c r="R59" s="213">
        <v>5952534.6100000003</v>
      </c>
      <c r="S59" s="212">
        <v>1334</v>
      </c>
      <c r="T59" s="213">
        <v>11703095.32</v>
      </c>
      <c r="U59" s="212">
        <v>19</v>
      </c>
      <c r="V59" s="213">
        <v>98169.73</v>
      </c>
    </row>
    <row r="60" spans="2:22" ht="24" x14ac:dyDescent="0.25">
      <c r="B60" s="89" t="s">
        <v>1106</v>
      </c>
      <c r="C60" s="551" t="s">
        <v>2</v>
      </c>
      <c r="D60" s="336"/>
      <c r="E60" s="193">
        <v>149</v>
      </c>
      <c r="F60" s="195">
        <v>3.4944862167144298E-4</v>
      </c>
      <c r="G60" s="194">
        <v>1295900.75</v>
      </c>
      <c r="H60" s="195">
        <v>1.99380871927402E-4</v>
      </c>
      <c r="I60" s="189">
        <v>20</v>
      </c>
      <c r="J60" s="188">
        <v>39265.919999999998</v>
      </c>
      <c r="K60" s="189">
        <v>129</v>
      </c>
      <c r="L60" s="188">
        <v>1256634.83</v>
      </c>
      <c r="M60" s="189">
        <v>0</v>
      </c>
      <c r="N60" s="188">
        <v>0</v>
      </c>
      <c r="O60" s="214">
        <v>67</v>
      </c>
      <c r="P60" s="194">
        <v>687364.84</v>
      </c>
      <c r="Q60" s="214">
        <v>82</v>
      </c>
      <c r="R60" s="194">
        <v>608535.91</v>
      </c>
      <c r="S60" s="214">
        <v>147</v>
      </c>
      <c r="T60" s="194">
        <v>1295546.6499999999</v>
      </c>
      <c r="U60" s="214">
        <v>2</v>
      </c>
      <c r="V60" s="194">
        <v>354.1</v>
      </c>
    </row>
    <row r="61" spans="2:22" x14ac:dyDescent="0.25">
      <c r="B61" s="190" t="s">
        <v>116</v>
      </c>
      <c r="C61" s="556" t="s">
        <v>2</v>
      </c>
      <c r="D61" s="381"/>
      <c r="E61" s="197">
        <v>426386</v>
      </c>
      <c r="F61" s="198">
        <v>1</v>
      </c>
      <c r="G61" s="199">
        <v>6499624249.1700001</v>
      </c>
      <c r="H61" s="198">
        <v>1</v>
      </c>
      <c r="I61" s="191">
        <v>67708</v>
      </c>
      <c r="J61" s="192">
        <v>522677537.73000002</v>
      </c>
      <c r="K61" s="191">
        <v>357285</v>
      </c>
      <c r="L61" s="192">
        <v>5944284491.1599998</v>
      </c>
      <c r="M61" s="191">
        <v>1393</v>
      </c>
      <c r="N61" s="192">
        <v>32662220.280000001</v>
      </c>
      <c r="O61" s="215">
        <v>213274</v>
      </c>
      <c r="P61" s="216">
        <v>3688904007.6799998</v>
      </c>
      <c r="Q61" s="215">
        <v>213112</v>
      </c>
      <c r="R61" s="216">
        <v>2810720241.4899998</v>
      </c>
      <c r="S61" s="215">
        <v>410435</v>
      </c>
      <c r="T61" s="216">
        <v>6162799832.54</v>
      </c>
      <c r="U61" s="215">
        <v>15951</v>
      </c>
      <c r="V61" s="216">
        <v>336824416.63</v>
      </c>
    </row>
    <row r="62" spans="2:22" x14ac:dyDescent="0.25">
      <c r="B62" s="174" t="s">
        <v>2</v>
      </c>
      <c r="C62" s="523" t="s">
        <v>2</v>
      </c>
      <c r="D62" s="336"/>
      <c r="E62" s="175" t="s">
        <v>2</v>
      </c>
      <c r="F62" s="175" t="s">
        <v>2</v>
      </c>
      <c r="G62" s="175" t="s">
        <v>2</v>
      </c>
      <c r="H62" s="175" t="s">
        <v>2</v>
      </c>
      <c r="I62" s="175" t="s">
        <v>2</v>
      </c>
      <c r="J62" s="175" t="s">
        <v>2</v>
      </c>
      <c r="K62" s="175" t="s">
        <v>2</v>
      </c>
      <c r="L62" s="175" t="s">
        <v>2</v>
      </c>
      <c r="M62" s="175" t="s">
        <v>2</v>
      </c>
      <c r="N62" s="175" t="s">
        <v>2</v>
      </c>
      <c r="O62" s="175" t="s">
        <v>2</v>
      </c>
      <c r="P62" s="175" t="s">
        <v>2</v>
      </c>
      <c r="Q62" s="175" t="s">
        <v>2</v>
      </c>
      <c r="R62" s="175" t="s">
        <v>2</v>
      </c>
      <c r="S62" s="175" t="s">
        <v>2</v>
      </c>
      <c r="T62" s="175" t="s">
        <v>2</v>
      </c>
      <c r="U62" s="175" t="s">
        <v>2</v>
      </c>
      <c r="V62" s="175" t="s">
        <v>2</v>
      </c>
    </row>
    <row r="63" spans="2:22" x14ac:dyDescent="0.25">
      <c r="B63" s="217" t="s">
        <v>2</v>
      </c>
      <c r="C63" s="626" t="s">
        <v>2</v>
      </c>
      <c r="D63" s="336"/>
      <c r="E63" s="175" t="s">
        <v>2</v>
      </c>
      <c r="F63" s="175" t="s">
        <v>2</v>
      </c>
      <c r="G63" s="175" t="s">
        <v>2</v>
      </c>
      <c r="H63" s="175" t="s">
        <v>2</v>
      </c>
      <c r="I63" s="175" t="s">
        <v>2</v>
      </c>
      <c r="J63" s="175" t="s">
        <v>2</v>
      </c>
      <c r="K63" s="175" t="s">
        <v>2</v>
      </c>
      <c r="L63" s="175" t="s">
        <v>2</v>
      </c>
      <c r="M63" s="175" t="s">
        <v>2</v>
      </c>
      <c r="N63" s="175" t="s">
        <v>2</v>
      </c>
      <c r="O63" s="175" t="s">
        <v>2</v>
      </c>
      <c r="P63" s="175" t="s">
        <v>2</v>
      </c>
      <c r="Q63" s="175" t="s">
        <v>2</v>
      </c>
      <c r="R63" s="175" t="s">
        <v>2</v>
      </c>
      <c r="S63" s="175" t="s">
        <v>2</v>
      </c>
      <c r="T63" s="175" t="s">
        <v>2</v>
      </c>
      <c r="U63" s="175" t="s">
        <v>2</v>
      </c>
      <c r="V63" s="175" t="s">
        <v>2</v>
      </c>
    </row>
    <row r="64" spans="2:22" ht="0" hidden="1" customHeight="1" x14ac:dyDescent="0.25"/>
  </sheetData>
  <sheetProtection sheet="1" objects="1" scenarios="1"/>
  <mergeCells count="135">
    <mergeCell ref="C6:D6"/>
    <mergeCell ref="C7:D7"/>
    <mergeCell ref="E7:H7"/>
    <mergeCell ref="I7:N7"/>
    <mergeCell ref="O7:R7"/>
    <mergeCell ref="A1:C3"/>
    <mergeCell ref="D1:X1"/>
    <mergeCell ref="D2:X2"/>
    <mergeCell ref="D3:X3"/>
    <mergeCell ref="B4:W4"/>
    <mergeCell ref="S7:V7"/>
    <mergeCell ref="C8:D8"/>
    <mergeCell ref="E8:H8"/>
    <mergeCell ref="I8:J8"/>
    <mergeCell ref="K8:L8"/>
    <mergeCell ref="M8:N8"/>
    <mergeCell ref="O8:P8"/>
    <mergeCell ref="Q8:R8"/>
    <mergeCell ref="S8:T8"/>
    <mergeCell ref="U8:V8"/>
    <mergeCell ref="C14:D14"/>
    <mergeCell ref="C15:D15"/>
    <mergeCell ref="C16:D16"/>
    <mergeCell ref="C17:D17"/>
    <mergeCell ref="E17:H17"/>
    <mergeCell ref="B9:D9"/>
    <mergeCell ref="C10:D10"/>
    <mergeCell ref="C11:D11"/>
    <mergeCell ref="C12:D12"/>
    <mergeCell ref="C13:D13"/>
    <mergeCell ref="I17:N17"/>
    <mergeCell ref="O17:R17"/>
    <mergeCell ref="S17:V17"/>
    <mergeCell ref="C18:D18"/>
    <mergeCell ref="E18:H18"/>
    <mergeCell ref="I18:J18"/>
    <mergeCell ref="K18:L18"/>
    <mergeCell ref="M18:N18"/>
    <mergeCell ref="O18:P18"/>
    <mergeCell ref="Q18:R18"/>
    <mergeCell ref="S18:T18"/>
    <mergeCell ref="U18:V18"/>
    <mergeCell ref="C24:D24"/>
    <mergeCell ref="C25:D25"/>
    <mergeCell ref="C26:D26"/>
    <mergeCell ref="E26:H26"/>
    <mergeCell ref="I26:N26"/>
    <mergeCell ref="B19:D19"/>
    <mergeCell ref="C20:D20"/>
    <mergeCell ref="C21:D21"/>
    <mergeCell ref="C22:D22"/>
    <mergeCell ref="C23:D23"/>
    <mergeCell ref="O26:R26"/>
    <mergeCell ref="S26:V26"/>
    <mergeCell ref="C27:D27"/>
    <mergeCell ref="E27:H27"/>
    <mergeCell ref="I27:J27"/>
    <mergeCell ref="K27:L27"/>
    <mergeCell ref="M27:N27"/>
    <mergeCell ref="O27:P27"/>
    <mergeCell ref="Q27:R27"/>
    <mergeCell ref="S27:T27"/>
    <mergeCell ref="U27:V27"/>
    <mergeCell ref="C33:D33"/>
    <mergeCell ref="C34:D34"/>
    <mergeCell ref="C35:D35"/>
    <mergeCell ref="E35:H35"/>
    <mergeCell ref="I35:N35"/>
    <mergeCell ref="B28:D28"/>
    <mergeCell ref="C29:D29"/>
    <mergeCell ref="C30:D30"/>
    <mergeCell ref="C31:D31"/>
    <mergeCell ref="C32:D32"/>
    <mergeCell ref="O35:R35"/>
    <mergeCell ref="S35:V35"/>
    <mergeCell ref="C36:D36"/>
    <mergeCell ref="E36:H36"/>
    <mergeCell ref="I36:J36"/>
    <mergeCell ref="K36:L36"/>
    <mergeCell ref="M36:N36"/>
    <mergeCell ref="O36:P36"/>
    <mergeCell ref="Q36:R36"/>
    <mergeCell ref="S36:T36"/>
    <mergeCell ref="U36:V36"/>
    <mergeCell ref="C42:D42"/>
    <mergeCell ref="C43:D43"/>
    <mergeCell ref="C44:D44"/>
    <mergeCell ref="C45:D45"/>
    <mergeCell ref="B37:D37"/>
    <mergeCell ref="C38:D38"/>
    <mergeCell ref="C39:D39"/>
    <mergeCell ref="C40:D40"/>
    <mergeCell ref="C41:D41"/>
    <mergeCell ref="C46:D46"/>
    <mergeCell ref="E46:H46"/>
    <mergeCell ref="I46:N46"/>
    <mergeCell ref="O46:R46"/>
    <mergeCell ref="S46:V46"/>
    <mergeCell ref="C47:D47"/>
    <mergeCell ref="E47:H47"/>
    <mergeCell ref="I47:J47"/>
    <mergeCell ref="K47:L47"/>
    <mergeCell ref="M47:N47"/>
    <mergeCell ref="O47:P47"/>
    <mergeCell ref="Q47:R47"/>
    <mergeCell ref="S47:T47"/>
    <mergeCell ref="U47:V47"/>
    <mergeCell ref="C53:D53"/>
    <mergeCell ref="C54:D54"/>
    <mergeCell ref="C55:D55"/>
    <mergeCell ref="E55:H55"/>
    <mergeCell ref="I55:N55"/>
    <mergeCell ref="B48:D48"/>
    <mergeCell ref="C49:D49"/>
    <mergeCell ref="C50:D50"/>
    <mergeCell ref="C51:D51"/>
    <mergeCell ref="C52:D52"/>
    <mergeCell ref="C62:D62"/>
    <mergeCell ref="C63:D63"/>
    <mergeCell ref="B57:D57"/>
    <mergeCell ref="C58:D58"/>
    <mergeCell ref="C59:D59"/>
    <mergeCell ref="C60:D60"/>
    <mergeCell ref="C61:D61"/>
    <mergeCell ref="O55:R55"/>
    <mergeCell ref="S55:V55"/>
    <mergeCell ref="C56:D56"/>
    <mergeCell ref="E56:H56"/>
    <mergeCell ref="I56:J56"/>
    <mergeCell ref="K56:L56"/>
    <mergeCell ref="M56:N56"/>
    <mergeCell ref="O56:P56"/>
    <mergeCell ref="Q56:R56"/>
    <mergeCell ref="S56:T56"/>
    <mergeCell ref="U56:V56"/>
  </mergeCells>
  <pageMargins left="0.25" right="0.25" top="0.25" bottom="0.25" header="0.25" footer="0.25"/>
  <pageSetup scale="35" orientation="landscape" cellComments="atEnd"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X38"/>
  <sheetViews>
    <sheetView showGridLines="0" workbookViewId="0">
      <selection activeCell="F17" sqref="F17"/>
    </sheetView>
  </sheetViews>
  <sheetFormatPr baseColWidth="10" defaultColWidth="9.140625"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x14ac:dyDescent="0.25">
      <c r="A1" s="336"/>
      <c r="B1" s="336"/>
      <c r="C1" s="336"/>
      <c r="D1" s="342" t="s">
        <v>0</v>
      </c>
      <c r="E1" s="336"/>
      <c r="F1" s="336"/>
      <c r="G1" s="336"/>
      <c r="H1" s="336"/>
      <c r="I1" s="336"/>
      <c r="J1" s="336"/>
      <c r="K1" s="336"/>
      <c r="L1" s="336"/>
      <c r="M1" s="336"/>
      <c r="N1" s="336"/>
      <c r="O1" s="336"/>
      <c r="P1" s="336"/>
      <c r="Q1" s="336"/>
      <c r="R1" s="336"/>
      <c r="S1" s="336"/>
      <c r="T1" s="336"/>
      <c r="U1" s="336"/>
      <c r="V1" s="336"/>
      <c r="W1" s="336"/>
      <c r="X1" s="336"/>
    </row>
    <row r="2" spans="1:24" ht="18" customHeight="1" x14ac:dyDescent="0.25">
      <c r="A2" s="336"/>
      <c r="B2" s="336"/>
      <c r="C2" s="336"/>
      <c r="D2" s="342" t="s">
        <v>1</v>
      </c>
      <c r="E2" s="336"/>
      <c r="F2" s="336"/>
      <c r="G2" s="336"/>
      <c r="H2" s="336"/>
      <c r="I2" s="336"/>
      <c r="J2" s="336"/>
      <c r="K2" s="336"/>
      <c r="L2" s="336"/>
      <c r="M2" s="336"/>
      <c r="N2" s="336"/>
      <c r="O2" s="336"/>
      <c r="P2" s="336"/>
      <c r="Q2" s="336"/>
      <c r="R2" s="336"/>
      <c r="S2" s="336"/>
      <c r="T2" s="336"/>
      <c r="U2" s="336"/>
      <c r="V2" s="336"/>
      <c r="W2" s="336"/>
      <c r="X2" s="336"/>
    </row>
    <row r="3" spans="1:24" ht="18" customHeight="1" x14ac:dyDescent="0.25">
      <c r="A3" s="336"/>
      <c r="B3" s="336"/>
      <c r="C3" s="336"/>
      <c r="D3" s="342" t="s">
        <v>2</v>
      </c>
      <c r="E3" s="336"/>
      <c r="F3" s="336"/>
      <c r="G3" s="336"/>
      <c r="H3" s="336"/>
      <c r="I3" s="336"/>
      <c r="J3" s="336"/>
      <c r="K3" s="336"/>
      <c r="L3" s="336"/>
      <c r="M3" s="336"/>
      <c r="N3" s="336"/>
      <c r="O3" s="336"/>
      <c r="P3" s="336"/>
      <c r="Q3" s="336"/>
      <c r="R3" s="336"/>
      <c r="S3" s="336"/>
      <c r="T3" s="336"/>
      <c r="U3" s="336"/>
      <c r="V3" s="336"/>
      <c r="W3" s="336"/>
      <c r="X3" s="336"/>
    </row>
    <row r="4" spans="1:24" ht="18" customHeight="1" x14ac:dyDescent="0.25">
      <c r="B4" s="343" t="s">
        <v>77</v>
      </c>
      <c r="C4" s="336"/>
      <c r="D4" s="336"/>
      <c r="E4" s="336"/>
      <c r="F4" s="336"/>
      <c r="G4" s="336"/>
      <c r="H4" s="336"/>
      <c r="I4" s="336"/>
      <c r="J4" s="336"/>
      <c r="K4" s="336"/>
      <c r="L4" s="336"/>
      <c r="M4" s="336"/>
      <c r="N4" s="336"/>
      <c r="O4" s="336"/>
      <c r="P4" s="336"/>
      <c r="Q4" s="336"/>
      <c r="R4" s="336"/>
      <c r="S4" s="336"/>
      <c r="T4" s="336"/>
      <c r="U4" s="336"/>
      <c r="V4" s="336"/>
      <c r="W4" s="336"/>
    </row>
    <row r="5" spans="1:24" ht="2.1" customHeight="1" x14ac:dyDescent="0.25"/>
    <row r="6" spans="1:24" x14ac:dyDescent="0.25">
      <c r="B6" s="174" t="s">
        <v>2</v>
      </c>
      <c r="C6" s="523" t="s">
        <v>2</v>
      </c>
      <c r="D6" s="336"/>
      <c r="E6" s="175" t="s">
        <v>2</v>
      </c>
      <c r="F6" s="175" t="s">
        <v>2</v>
      </c>
      <c r="G6" s="175" t="s">
        <v>2</v>
      </c>
      <c r="H6" s="175" t="s">
        <v>2</v>
      </c>
      <c r="I6" s="175" t="s">
        <v>2</v>
      </c>
      <c r="J6" s="175" t="s">
        <v>2</v>
      </c>
      <c r="K6" s="175" t="s">
        <v>2</v>
      </c>
      <c r="L6" s="175" t="s">
        <v>2</v>
      </c>
      <c r="M6" s="175" t="s">
        <v>2</v>
      </c>
      <c r="N6" s="175" t="s">
        <v>2</v>
      </c>
      <c r="O6" s="175" t="s">
        <v>2</v>
      </c>
      <c r="P6" s="175" t="s">
        <v>2</v>
      </c>
      <c r="Q6" s="175" t="s">
        <v>2</v>
      </c>
      <c r="R6" s="175" t="s">
        <v>2</v>
      </c>
      <c r="S6" s="175" t="s">
        <v>2</v>
      </c>
      <c r="T6" s="175" t="s">
        <v>2</v>
      </c>
      <c r="U6" s="175" t="s">
        <v>2</v>
      </c>
      <c r="V6" s="175" t="s">
        <v>2</v>
      </c>
    </row>
    <row r="7" spans="1:24" x14ac:dyDescent="0.25">
      <c r="B7" s="211" t="s">
        <v>2</v>
      </c>
      <c r="C7" s="629" t="s">
        <v>2</v>
      </c>
      <c r="D7" s="336"/>
      <c r="E7" s="635" t="s">
        <v>871</v>
      </c>
      <c r="F7" s="536"/>
      <c r="G7" s="536"/>
      <c r="H7" s="537"/>
      <c r="I7" s="520" t="s">
        <v>690</v>
      </c>
      <c r="J7" s="381"/>
      <c r="K7" s="381"/>
      <c r="L7" s="381"/>
      <c r="M7" s="381"/>
      <c r="N7" s="377"/>
      <c r="O7" s="520" t="s">
        <v>109</v>
      </c>
      <c r="P7" s="381"/>
      <c r="Q7" s="381"/>
      <c r="R7" s="377"/>
      <c r="S7" s="520" t="s">
        <v>691</v>
      </c>
      <c r="T7" s="381"/>
      <c r="U7" s="381"/>
      <c r="V7" s="377"/>
    </row>
    <row r="8" spans="1:24" ht="18" customHeight="1" x14ac:dyDescent="0.25">
      <c r="C8" s="629" t="s">
        <v>2</v>
      </c>
      <c r="D8" s="336"/>
      <c r="E8" s="630" t="s">
        <v>2</v>
      </c>
      <c r="F8" s="336"/>
      <c r="G8" s="336"/>
      <c r="H8" s="348"/>
      <c r="I8" s="520" t="s">
        <v>692</v>
      </c>
      <c r="J8" s="377"/>
      <c r="K8" s="520" t="s">
        <v>693</v>
      </c>
      <c r="L8" s="377"/>
      <c r="M8" s="520" t="s">
        <v>694</v>
      </c>
      <c r="N8" s="377"/>
      <c r="O8" s="520" t="s">
        <v>695</v>
      </c>
      <c r="P8" s="377"/>
      <c r="Q8" s="520" t="s">
        <v>696</v>
      </c>
      <c r="R8" s="377"/>
      <c r="S8" s="520" t="s">
        <v>697</v>
      </c>
      <c r="T8" s="377"/>
      <c r="U8" s="520" t="s">
        <v>698</v>
      </c>
      <c r="V8" s="377"/>
    </row>
    <row r="9" spans="1:24" ht="60" x14ac:dyDescent="0.25">
      <c r="B9" s="379" t="s">
        <v>1107</v>
      </c>
      <c r="C9" s="381"/>
      <c r="D9" s="377"/>
      <c r="E9" s="37" t="s">
        <v>700</v>
      </c>
      <c r="F9" s="37" t="s">
        <v>111</v>
      </c>
      <c r="G9" s="37" t="s">
        <v>112</v>
      </c>
      <c r="H9" s="37" t="s">
        <v>712</v>
      </c>
      <c r="I9" s="176" t="s">
        <v>700</v>
      </c>
      <c r="J9" s="176" t="s">
        <v>112</v>
      </c>
      <c r="K9" s="176" t="s">
        <v>700</v>
      </c>
      <c r="L9" s="176" t="s">
        <v>112</v>
      </c>
      <c r="M9" s="176" t="s">
        <v>700</v>
      </c>
      <c r="N9" s="176" t="s">
        <v>112</v>
      </c>
      <c r="O9" s="176" t="s">
        <v>700</v>
      </c>
      <c r="P9" s="176" t="s">
        <v>112</v>
      </c>
      <c r="Q9" s="176" t="s">
        <v>700</v>
      </c>
      <c r="R9" s="176" t="s">
        <v>112</v>
      </c>
      <c r="S9" s="176" t="s">
        <v>700</v>
      </c>
      <c r="T9" s="176" t="s">
        <v>112</v>
      </c>
      <c r="U9" s="176" t="s">
        <v>700</v>
      </c>
      <c r="V9" s="176" t="s">
        <v>112</v>
      </c>
    </row>
    <row r="10" spans="1:24" x14ac:dyDescent="0.25">
      <c r="B10" s="185" t="s">
        <v>1108</v>
      </c>
      <c r="C10" s="545" t="s">
        <v>2</v>
      </c>
      <c r="D10" s="336"/>
      <c r="E10" s="196">
        <v>10455</v>
      </c>
      <c r="F10" s="40">
        <v>2.4520035836073401E-2</v>
      </c>
      <c r="G10" s="41">
        <v>102121014.37</v>
      </c>
      <c r="H10" s="40">
        <v>1.5711833554538299E-2</v>
      </c>
      <c r="I10" s="186">
        <v>1140</v>
      </c>
      <c r="J10" s="187">
        <v>4521127.2300000004</v>
      </c>
      <c r="K10" s="186">
        <v>9311</v>
      </c>
      <c r="L10" s="187">
        <v>97524560.459999993</v>
      </c>
      <c r="M10" s="186">
        <v>4</v>
      </c>
      <c r="N10" s="187">
        <v>75326.679999999993</v>
      </c>
      <c r="O10" s="212">
        <v>9557</v>
      </c>
      <c r="P10" s="213">
        <v>97591975.170000002</v>
      </c>
      <c r="Q10" s="212">
        <v>898</v>
      </c>
      <c r="R10" s="213">
        <v>4529039.2</v>
      </c>
      <c r="S10" s="212">
        <v>10028</v>
      </c>
      <c r="T10" s="213">
        <v>98946344.989999995</v>
      </c>
      <c r="U10" s="212">
        <v>427</v>
      </c>
      <c r="V10" s="213">
        <v>3174669.38</v>
      </c>
    </row>
    <row r="11" spans="1:24" x14ac:dyDescent="0.25">
      <c r="B11" s="89" t="s">
        <v>1109</v>
      </c>
      <c r="C11" s="551" t="s">
        <v>2</v>
      </c>
      <c r="D11" s="336"/>
      <c r="E11" s="193">
        <v>4</v>
      </c>
      <c r="F11" s="195">
        <v>9.3811710515823701E-6</v>
      </c>
      <c r="G11" s="194">
        <v>125909.77</v>
      </c>
      <c r="H11" s="195">
        <v>1.9371853690785101E-5</v>
      </c>
      <c r="I11" s="189">
        <v>0</v>
      </c>
      <c r="J11" s="188">
        <v>0</v>
      </c>
      <c r="K11" s="189">
        <v>4</v>
      </c>
      <c r="L11" s="188">
        <v>125909.77</v>
      </c>
      <c r="M11" s="189">
        <v>0</v>
      </c>
      <c r="N11" s="188">
        <v>0</v>
      </c>
      <c r="O11" s="214">
        <v>4</v>
      </c>
      <c r="P11" s="194">
        <v>125909.77</v>
      </c>
      <c r="Q11" s="214">
        <v>0</v>
      </c>
      <c r="R11" s="194">
        <v>0</v>
      </c>
      <c r="S11" s="214">
        <v>2</v>
      </c>
      <c r="T11" s="194">
        <v>56300.22</v>
      </c>
      <c r="U11" s="214">
        <v>2</v>
      </c>
      <c r="V11" s="194">
        <v>69609.55</v>
      </c>
    </row>
    <row r="12" spans="1:24" x14ac:dyDescent="0.25">
      <c r="B12" s="185" t="s">
        <v>1110</v>
      </c>
      <c r="C12" s="545" t="s">
        <v>2</v>
      </c>
      <c r="D12" s="336"/>
      <c r="E12" s="196">
        <v>8</v>
      </c>
      <c r="F12" s="40">
        <v>1.8762342103164699E-5</v>
      </c>
      <c r="G12" s="41">
        <v>146430.25</v>
      </c>
      <c r="H12" s="40">
        <v>2.2529033123522301E-5</v>
      </c>
      <c r="I12" s="186">
        <v>0</v>
      </c>
      <c r="J12" s="187">
        <v>0</v>
      </c>
      <c r="K12" s="186">
        <v>8</v>
      </c>
      <c r="L12" s="187">
        <v>146430.25</v>
      </c>
      <c r="M12" s="186">
        <v>0</v>
      </c>
      <c r="N12" s="187">
        <v>0</v>
      </c>
      <c r="O12" s="212">
        <v>7</v>
      </c>
      <c r="P12" s="213">
        <v>140282.88</v>
      </c>
      <c r="Q12" s="212">
        <v>1</v>
      </c>
      <c r="R12" s="213">
        <v>6147.37</v>
      </c>
      <c r="S12" s="212">
        <v>8</v>
      </c>
      <c r="T12" s="213">
        <v>146430.25</v>
      </c>
      <c r="U12" s="212">
        <v>0</v>
      </c>
      <c r="V12" s="213">
        <v>0</v>
      </c>
    </row>
    <row r="13" spans="1:24" x14ac:dyDescent="0.25">
      <c r="B13" s="89" t="s">
        <v>1111</v>
      </c>
      <c r="C13" s="551" t="s">
        <v>2</v>
      </c>
      <c r="D13" s="336"/>
      <c r="E13" s="193">
        <v>8</v>
      </c>
      <c r="F13" s="195">
        <v>1.8762342103164699E-5</v>
      </c>
      <c r="G13" s="194">
        <v>89922.53</v>
      </c>
      <c r="H13" s="195">
        <v>1.38350351578375E-5</v>
      </c>
      <c r="I13" s="189">
        <v>0</v>
      </c>
      <c r="J13" s="188">
        <v>0</v>
      </c>
      <c r="K13" s="189">
        <v>8</v>
      </c>
      <c r="L13" s="188">
        <v>89922.53</v>
      </c>
      <c r="M13" s="189">
        <v>0</v>
      </c>
      <c r="N13" s="188">
        <v>0</v>
      </c>
      <c r="O13" s="214">
        <v>7</v>
      </c>
      <c r="P13" s="194">
        <v>83996</v>
      </c>
      <c r="Q13" s="214">
        <v>1</v>
      </c>
      <c r="R13" s="194">
        <v>5926.53</v>
      </c>
      <c r="S13" s="214">
        <v>8</v>
      </c>
      <c r="T13" s="194">
        <v>89922.53</v>
      </c>
      <c r="U13" s="214">
        <v>0</v>
      </c>
      <c r="V13" s="194">
        <v>0</v>
      </c>
    </row>
    <row r="14" spans="1:24" x14ac:dyDescent="0.25">
      <c r="B14" s="185" t="s">
        <v>1112</v>
      </c>
      <c r="C14" s="545" t="s">
        <v>2</v>
      </c>
      <c r="D14" s="336"/>
      <c r="E14" s="196">
        <v>72</v>
      </c>
      <c r="F14" s="40">
        <v>1.6886107892848299E-4</v>
      </c>
      <c r="G14" s="41">
        <v>1112415.3899999999</v>
      </c>
      <c r="H14" s="40">
        <v>1.7115072308096201E-4</v>
      </c>
      <c r="I14" s="186">
        <v>0</v>
      </c>
      <c r="J14" s="187">
        <v>0</v>
      </c>
      <c r="K14" s="186">
        <v>72</v>
      </c>
      <c r="L14" s="187">
        <v>1112415.3899999999</v>
      </c>
      <c r="M14" s="186">
        <v>0</v>
      </c>
      <c r="N14" s="187">
        <v>0</v>
      </c>
      <c r="O14" s="212">
        <v>68</v>
      </c>
      <c r="P14" s="213">
        <v>1066233.77</v>
      </c>
      <c r="Q14" s="212">
        <v>4</v>
      </c>
      <c r="R14" s="213">
        <v>46181.62</v>
      </c>
      <c r="S14" s="212">
        <v>62</v>
      </c>
      <c r="T14" s="213">
        <v>993863.38</v>
      </c>
      <c r="U14" s="212">
        <v>10</v>
      </c>
      <c r="V14" s="213">
        <v>118552.01</v>
      </c>
    </row>
    <row r="15" spans="1:24" x14ac:dyDescent="0.25">
      <c r="B15" s="89" t="s">
        <v>1113</v>
      </c>
      <c r="C15" s="551" t="s">
        <v>2</v>
      </c>
      <c r="D15" s="336"/>
      <c r="E15" s="193">
        <v>5991</v>
      </c>
      <c r="F15" s="195">
        <v>1.40506489425075E-2</v>
      </c>
      <c r="G15" s="194">
        <v>108235774.44</v>
      </c>
      <c r="H15" s="195">
        <v>1.66526202578282E-2</v>
      </c>
      <c r="I15" s="189">
        <v>1228</v>
      </c>
      <c r="J15" s="188">
        <v>12735563.119999999</v>
      </c>
      <c r="K15" s="189">
        <v>4354</v>
      </c>
      <c r="L15" s="188">
        <v>86647072.510000005</v>
      </c>
      <c r="M15" s="189">
        <v>409</v>
      </c>
      <c r="N15" s="188">
        <v>8853138.8100000005</v>
      </c>
      <c r="O15" s="214">
        <v>5981</v>
      </c>
      <c r="P15" s="194">
        <v>108060399.29000001</v>
      </c>
      <c r="Q15" s="214">
        <v>10</v>
      </c>
      <c r="R15" s="194">
        <v>175375.15</v>
      </c>
      <c r="S15" s="214">
        <v>4389</v>
      </c>
      <c r="T15" s="194">
        <v>85655923.180000007</v>
      </c>
      <c r="U15" s="214">
        <v>1602</v>
      </c>
      <c r="V15" s="194">
        <v>22579851.260000002</v>
      </c>
    </row>
    <row r="16" spans="1:24" x14ac:dyDescent="0.25">
      <c r="B16" s="185" t="s">
        <v>1114</v>
      </c>
      <c r="C16" s="545" t="s">
        <v>2</v>
      </c>
      <c r="D16" s="336"/>
      <c r="E16" s="196">
        <v>3778</v>
      </c>
      <c r="F16" s="40">
        <v>8.8605160582195495E-3</v>
      </c>
      <c r="G16" s="41">
        <v>46378489.609999999</v>
      </c>
      <c r="H16" s="40">
        <v>7.1355647391343497E-3</v>
      </c>
      <c r="I16" s="186">
        <v>56</v>
      </c>
      <c r="J16" s="187">
        <v>49716.65</v>
      </c>
      <c r="K16" s="186">
        <v>3722</v>
      </c>
      <c r="L16" s="187">
        <v>46328772.960000001</v>
      </c>
      <c r="M16" s="186">
        <v>0</v>
      </c>
      <c r="N16" s="187">
        <v>0</v>
      </c>
      <c r="O16" s="212">
        <v>3771</v>
      </c>
      <c r="P16" s="213">
        <v>46295825.75</v>
      </c>
      <c r="Q16" s="212">
        <v>7</v>
      </c>
      <c r="R16" s="213">
        <v>82663.86</v>
      </c>
      <c r="S16" s="212">
        <v>3685</v>
      </c>
      <c r="T16" s="213">
        <v>45334816.770000003</v>
      </c>
      <c r="U16" s="212">
        <v>93</v>
      </c>
      <c r="V16" s="213">
        <v>1043672.84</v>
      </c>
    </row>
    <row r="17" spans="2:22" x14ac:dyDescent="0.25">
      <c r="B17" s="89" t="s">
        <v>1115</v>
      </c>
      <c r="C17" s="551" t="s">
        <v>2</v>
      </c>
      <c r="D17" s="336"/>
      <c r="E17" s="193">
        <v>12547</v>
      </c>
      <c r="F17" s="195">
        <v>2.9426388296051001E-2</v>
      </c>
      <c r="G17" s="194">
        <v>172372081.13</v>
      </c>
      <c r="H17" s="195">
        <v>2.6520314793891601E-2</v>
      </c>
      <c r="I17" s="189">
        <v>264</v>
      </c>
      <c r="J17" s="188">
        <v>3269675.95</v>
      </c>
      <c r="K17" s="189">
        <v>12274</v>
      </c>
      <c r="L17" s="188">
        <v>168922428.33000001</v>
      </c>
      <c r="M17" s="189">
        <v>9</v>
      </c>
      <c r="N17" s="188">
        <v>179976.85</v>
      </c>
      <c r="O17" s="214">
        <v>12387</v>
      </c>
      <c r="P17" s="194">
        <v>170456837.50999999</v>
      </c>
      <c r="Q17" s="214">
        <v>160</v>
      </c>
      <c r="R17" s="194">
        <v>1915243.62</v>
      </c>
      <c r="S17" s="214">
        <v>12161</v>
      </c>
      <c r="T17" s="194">
        <v>166694707.22999999</v>
      </c>
      <c r="U17" s="214">
        <v>386</v>
      </c>
      <c r="V17" s="194">
        <v>5677373.9000000004</v>
      </c>
    </row>
    <row r="18" spans="2:22" x14ac:dyDescent="0.25">
      <c r="B18" s="185" t="s">
        <v>1116</v>
      </c>
      <c r="C18" s="545" t="s">
        <v>2</v>
      </c>
      <c r="D18" s="336"/>
      <c r="E18" s="196">
        <v>8468</v>
      </c>
      <c r="F18" s="40">
        <v>1.98599391161999E-2</v>
      </c>
      <c r="G18" s="41">
        <v>117498667.23</v>
      </c>
      <c r="H18" s="40">
        <v>1.8077763071458301E-2</v>
      </c>
      <c r="I18" s="186">
        <v>7</v>
      </c>
      <c r="J18" s="187">
        <v>74714.98</v>
      </c>
      <c r="K18" s="186">
        <v>8461</v>
      </c>
      <c r="L18" s="187">
        <v>117423952.25</v>
      </c>
      <c r="M18" s="186">
        <v>0</v>
      </c>
      <c r="N18" s="187">
        <v>0</v>
      </c>
      <c r="O18" s="212">
        <v>8246</v>
      </c>
      <c r="P18" s="213">
        <v>116549339.92</v>
      </c>
      <c r="Q18" s="212">
        <v>222</v>
      </c>
      <c r="R18" s="213">
        <v>949327.31</v>
      </c>
      <c r="S18" s="212">
        <v>8393</v>
      </c>
      <c r="T18" s="213">
        <v>115818909.84</v>
      </c>
      <c r="U18" s="212">
        <v>75</v>
      </c>
      <c r="V18" s="213">
        <v>1679757.39</v>
      </c>
    </row>
    <row r="19" spans="2:22" x14ac:dyDescent="0.25">
      <c r="B19" s="89" t="s">
        <v>1117</v>
      </c>
      <c r="C19" s="551" t="s">
        <v>2</v>
      </c>
      <c r="D19" s="336"/>
      <c r="E19" s="193">
        <v>66793</v>
      </c>
      <c r="F19" s="195">
        <v>0.15664913951208501</v>
      </c>
      <c r="G19" s="194">
        <v>981484177.29999995</v>
      </c>
      <c r="H19" s="195">
        <v>0.151006295083187</v>
      </c>
      <c r="I19" s="189">
        <v>1001</v>
      </c>
      <c r="J19" s="188">
        <v>7518522.7300000004</v>
      </c>
      <c r="K19" s="189">
        <v>65705</v>
      </c>
      <c r="L19" s="188">
        <v>972383355.76999998</v>
      </c>
      <c r="M19" s="189">
        <v>87</v>
      </c>
      <c r="N19" s="188">
        <v>1582298.8</v>
      </c>
      <c r="O19" s="214">
        <v>66504</v>
      </c>
      <c r="P19" s="194">
        <v>978769053.55999994</v>
      </c>
      <c r="Q19" s="214">
        <v>289</v>
      </c>
      <c r="R19" s="194">
        <v>2715123.74</v>
      </c>
      <c r="S19" s="214">
        <v>64673</v>
      </c>
      <c r="T19" s="194">
        <v>949391459.29999995</v>
      </c>
      <c r="U19" s="214">
        <v>2120</v>
      </c>
      <c r="V19" s="194">
        <v>32092718</v>
      </c>
    </row>
    <row r="20" spans="2:22" x14ac:dyDescent="0.25">
      <c r="B20" s="185" t="s">
        <v>1118</v>
      </c>
      <c r="C20" s="545" t="s">
        <v>2</v>
      </c>
      <c r="D20" s="336"/>
      <c r="E20" s="196">
        <v>27607</v>
      </c>
      <c r="F20" s="40">
        <v>6.4746497305258596E-2</v>
      </c>
      <c r="G20" s="41">
        <v>410612040.10000002</v>
      </c>
      <c r="H20" s="40">
        <v>6.3174735086022102E-2</v>
      </c>
      <c r="I20" s="186">
        <v>220</v>
      </c>
      <c r="J20" s="187">
        <v>3615091.37</v>
      </c>
      <c r="K20" s="186">
        <v>27383</v>
      </c>
      <c r="L20" s="187">
        <v>406932573.52999997</v>
      </c>
      <c r="M20" s="186">
        <v>4</v>
      </c>
      <c r="N20" s="187">
        <v>64375.199999999997</v>
      </c>
      <c r="O20" s="212">
        <v>27465</v>
      </c>
      <c r="P20" s="213">
        <v>408651749.42000002</v>
      </c>
      <c r="Q20" s="212">
        <v>142</v>
      </c>
      <c r="R20" s="213">
        <v>1960290.68</v>
      </c>
      <c r="S20" s="212">
        <v>27173</v>
      </c>
      <c r="T20" s="213">
        <v>402160744.60000002</v>
      </c>
      <c r="U20" s="212">
        <v>434</v>
      </c>
      <c r="V20" s="213">
        <v>8451295.5</v>
      </c>
    </row>
    <row r="21" spans="2:22" x14ac:dyDescent="0.25">
      <c r="B21" s="89" t="s">
        <v>1119</v>
      </c>
      <c r="C21" s="551" t="s">
        <v>2</v>
      </c>
      <c r="D21" s="336"/>
      <c r="E21" s="193">
        <v>21146</v>
      </c>
      <c r="F21" s="195">
        <v>4.9593560764190199E-2</v>
      </c>
      <c r="G21" s="194">
        <v>363765971.80000001</v>
      </c>
      <c r="H21" s="195">
        <v>5.59672310051543E-2</v>
      </c>
      <c r="I21" s="189">
        <v>700</v>
      </c>
      <c r="J21" s="188">
        <v>11130133.15</v>
      </c>
      <c r="K21" s="189">
        <v>20327</v>
      </c>
      <c r="L21" s="188">
        <v>349609305.08999997</v>
      </c>
      <c r="M21" s="189">
        <v>119</v>
      </c>
      <c r="N21" s="188">
        <v>3026533.56</v>
      </c>
      <c r="O21" s="214">
        <v>17914</v>
      </c>
      <c r="P21" s="194">
        <v>326000941.23000002</v>
      </c>
      <c r="Q21" s="214">
        <v>3232</v>
      </c>
      <c r="R21" s="194">
        <v>37765030.57</v>
      </c>
      <c r="S21" s="214">
        <v>19969</v>
      </c>
      <c r="T21" s="194">
        <v>322118319.24000001</v>
      </c>
      <c r="U21" s="214">
        <v>1177</v>
      </c>
      <c r="V21" s="194">
        <v>41647652.560000002</v>
      </c>
    </row>
    <row r="22" spans="2:22" x14ac:dyDescent="0.25">
      <c r="B22" s="185" t="s">
        <v>1120</v>
      </c>
      <c r="C22" s="545" t="s">
        <v>2</v>
      </c>
      <c r="D22" s="336"/>
      <c r="E22" s="196">
        <v>27146</v>
      </c>
      <c r="F22" s="40">
        <v>6.3665317341563707E-2</v>
      </c>
      <c r="G22" s="41">
        <v>577407012.35000002</v>
      </c>
      <c r="H22" s="40">
        <v>8.8836983526199204E-2</v>
      </c>
      <c r="I22" s="186">
        <v>438</v>
      </c>
      <c r="J22" s="187">
        <v>7220184.0800000001</v>
      </c>
      <c r="K22" s="186">
        <v>26671</v>
      </c>
      <c r="L22" s="187">
        <v>569278851.20000005</v>
      </c>
      <c r="M22" s="186">
        <v>37</v>
      </c>
      <c r="N22" s="187">
        <v>907977.07</v>
      </c>
      <c r="O22" s="212">
        <v>26879</v>
      </c>
      <c r="P22" s="213">
        <v>574284571.02999997</v>
      </c>
      <c r="Q22" s="212">
        <v>267</v>
      </c>
      <c r="R22" s="213">
        <v>3122441.32</v>
      </c>
      <c r="S22" s="212">
        <v>26068</v>
      </c>
      <c r="T22" s="213">
        <v>537025302.34000003</v>
      </c>
      <c r="U22" s="212">
        <v>1078</v>
      </c>
      <c r="V22" s="213">
        <v>40381710.009999998</v>
      </c>
    </row>
    <row r="23" spans="2:22" x14ac:dyDescent="0.25">
      <c r="B23" s="89" t="s">
        <v>1121</v>
      </c>
      <c r="C23" s="551" t="s">
        <v>2</v>
      </c>
      <c r="D23" s="336"/>
      <c r="E23" s="193">
        <v>62547</v>
      </c>
      <c r="F23" s="195">
        <v>0.14669102644083101</v>
      </c>
      <c r="G23" s="194">
        <v>1095754855.73</v>
      </c>
      <c r="H23" s="195">
        <v>0.168587415783294</v>
      </c>
      <c r="I23" s="189">
        <v>10865</v>
      </c>
      <c r="J23" s="188">
        <v>93233047.670000002</v>
      </c>
      <c r="K23" s="189">
        <v>51348</v>
      </c>
      <c r="L23" s="188">
        <v>994867807.88</v>
      </c>
      <c r="M23" s="189">
        <v>334</v>
      </c>
      <c r="N23" s="188">
        <v>7654000.1799999997</v>
      </c>
      <c r="O23" s="214">
        <v>22622</v>
      </c>
      <c r="P23" s="194">
        <v>514100472.38999999</v>
      </c>
      <c r="Q23" s="214">
        <v>39925</v>
      </c>
      <c r="R23" s="194">
        <v>581654383.34000003</v>
      </c>
      <c r="S23" s="214">
        <v>58818</v>
      </c>
      <c r="T23" s="194">
        <v>1018238082.3200001</v>
      </c>
      <c r="U23" s="214">
        <v>3729</v>
      </c>
      <c r="V23" s="194">
        <v>77516773.409999996</v>
      </c>
    </row>
    <row r="24" spans="2:22" x14ac:dyDescent="0.25">
      <c r="B24" s="185" t="s">
        <v>1122</v>
      </c>
      <c r="C24" s="545" t="s">
        <v>2</v>
      </c>
      <c r="D24" s="336"/>
      <c r="E24" s="196">
        <v>17089</v>
      </c>
      <c r="F24" s="40">
        <v>4.0078708025122797E-2</v>
      </c>
      <c r="G24" s="41">
        <v>203685900.78999999</v>
      </c>
      <c r="H24" s="40">
        <v>3.1338104016706898E-2</v>
      </c>
      <c r="I24" s="186">
        <v>4932</v>
      </c>
      <c r="J24" s="187">
        <v>30016476.210000001</v>
      </c>
      <c r="K24" s="186">
        <v>12078</v>
      </c>
      <c r="L24" s="187">
        <v>171483385.88999999</v>
      </c>
      <c r="M24" s="186">
        <v>79</v>
      </c>
      <c r="N24" s="187">
        <v>2186038.69</v>
      </c>
      <c r="O24" s="212">
        <v>1191</v>
      </c>
      <c r="P24" s="213">
        <v>33529726.510000002</v>
      </c>
      <c r="Q24" s="212">
        <v>15898</v>
      </c>
      <c r="R24" s="213">
        <v>170156174.28</v>
      </c>
      <c r="S24" s="212">
        <v>15717</v>
      </c>
      <c r="T24" s="213">
        <v>181229652.75</v>
      </c>
      <c r="U24" s="212">
        <v>1372</v>
      </c>
      <c r="V24" s="213">
        <v>22456248.039999999</v>
      </c>
    </row>
    <row r="25" spans="2:22" x14ac:dyDescent="0.25">
      <c r="B25" s="89" t="s">
        <v>1123</v>
      </c>
      <c r="C25" s="551" t="s">
        <v>2</v>
      </c>
      <c r="D25" s="336"/>
      <c r="E25" s="193">
        <v>19146</v>
      </c>
      <c r="F25" s="195">
        <v>4.4902975238399E-2</v>
      </c>
      <c r="G25" s="194">
        <v>366810059.75999999</v>
      </c>
      <c r="H25" s="195">
        <v>5.6435579303963798E-2</v>
      </c>
      <c r="I25" s="189">
        <v>4414</v>
      </c>
      <c r="J25" s="188">
        <v>32344032.27</v>
      </c>
      <c r="K25" s="189">
        <v>14618</v>
      </c>
      <c r="L25" s="188">
        <v>331395056.81</v>
      </c>
      <c r="M25" s="189">
        <v>114</v>
      </c>
      <c r="N25" s="188">
        <v>3070970.68</v>
      </c>
      <c r="O25" s="214">
        <v>5610</v>
      </c>
      <c r="P25" s="194">
        <v>161286953.84999999</v>
      </c>
      <c r="Q25" s="214">
        <v>13536</v>
      </c>
      <c r="R25" s="194">
        <v>205523105.91</v>
      </c>
      <c r="S25" s="214">
        <v>18095</v>
      </c>
      <c r="T25" s="194">
        <v>338763597.5</v>
      </c>
      <c r="U25" s="214">
        <v>1051</v>
      </c>
      <c r="V25" s="194">
        <v>28046462.260000002</v>
      </c>
    </row>
    <row r="26" spans="2:22" x14ac:dyDescent="0.25">
      <c r="B26" s="185" t="s">
        <v>1124</v>
      </c>
      <c r="C26" s="545" t="s">
        <v>2</v>
      </c>
      <c r="D26" s="336"/>
      <c r="E26" s="196">
        <v>10770</v>
      </c>
      <c r="F26" s="40">
        <v>2.52588030563855E-2</v>
      </c>
      <c r="G26" s="41">
        <v>121634180.56999999</v>
      </c>
      <c r="H26" s="40">
        <v>1.87140326743554E-2</v>
      </c>
      <c r="I26" s="186">
        <v>2373</v>
      </c>
      <c r="J26" s="187">
        <v>13563547.83</v>
      </c>
      <c r="K26" s="186">
        <v>8371</v>
      </c>
      <c r="L26" s="187">
        <v>107430220.48999999</v>
      </c>
      <c r="M26" s="186">
        <v>26</v>
      </c>
      <c r="N26" s="187">
        <v>640412.25</v>
      </c>
      <c r="O26" s="212">
        <v>756</v>
      </c>
      <c r="P26" s="213">
        <v>15709074.869999999</v>
      </c>
      <c r="Q26" s="212">
        <v>10014</v>
      </c>
      <c r="R26" s="213">
        <v>105925105.7</v>
      </c>
      <c r="S26" s="212">
        <v>10519</v>
      </c>
      <c r="T26" s="213">
        <v>116206600.69</v>
      </c>
      <c r="U26" s="212">
        <v>251</v>
      </c>
      <c r="V26" s="213">
        <v>5427579.8799999999</v>
      </c>
    </row>
    <row r="27" spans="2:22" x14ac:dyDescent="0.25">
      <c r="B27" s="89" t="s">
        <v>1125</v>
      </c>
      <c r="C27" s="551" t="s">
        <v>2</v>
      </c>
      <c r="D27" s="336"/>
      <c r="E27" s="193">
        <v>43034</v>
      </c>
      <c r="F27" s="195">
        <v>0.10092732875844899</v>
      </c>
      <c r="G27" s="194">
        <v>495379141.62</v>
      </c>
      <c r="H27" s="195">
        <v>7.6216581548273293E-2</v>
      </c>
      <c r="I27" s="189">
        <v>14079</v>
      </c>
      <c r="J27" s="188">
        <v>99812429.370000005</v>
      </c>
      <c r="K27" s="189">
        <v>28899</v>
      </c>
      <c r="L27" s="188">
        <v>394460783.06999999</v>
      </c>
      <c r="M27" s="189">
        <v>56</v>
      </c>
      <c r="N27" s="188">
        <v>1105929.18</v>
      </c>
      <c r="O27" s="214">
        <v>329</v>
      </c>
      <c r="P27" s="194">
        <v>11929377.83</v>
      </c>
      <c r="Q27" s="214">
        <v>42705</v>
      </c>
      <c r="R27" s="194">
        <v>483449763.79000002</v>
      </c>
      <c r="S27" s="214">
        <v>42216</v>
      </c>
      <c r="T27" s="194">
        <v>477370595.13999999</v>
      </c>
      <c r="U27" s="214">
        <v>818</v>
      </c>
      <c r="V27" s="194">
        <v>18008546.48</v>
      </c>
    </row>
    <row r="28" spans="2:22" x14ac:dyDescent="0.25">
      <c r="B28" s="185" t="s">
        <v>1126</v>
      </c>
      <c r="C28" s="545" t="s">
        <v>2</v>
      </c>
      <c r="D28" s="336"/>
      <c r="E28" s="196">
        <v>9905</v>
      </c>
      <c r="F28" s="40">
        <v>2.3230124816480801E-2</v>
      </c>
      <c r="G28" s="41">
        <v>117951673.11</v>
      </c>
      <c r="H28" s="40">
        <v>1.81474603128115E-2</v>
      </c>
      <c r="I28" s="186">
        <v>3871</v>
      </c>
      <c r="J28" s="187">
        <v>18569200.760000002</v>
      </c>
      <c r="K28" s="186">
        <v>6023</v>
      </c>
      <c r="L28" s="187">
        <v>99151843.609999999</v>
      </c>
      <c r="M28" s="186">
        <v>11</v>
      </c>
      <c r="N28" s="187">
        <v>230628.74</v>
      </c>
      <c r="O28" s="212">
        <v>561</v>
      </c>
      <c r="P28" s="213">
        <v>11692546.27</v>
      </c>
      <c r="Q28" s="212">
        <v>9344</v>
      </c>
      <c r="R28" s="213">
        <v>106259126.84</v>
      </c>
      <c r="S28" s="212">
        <v>9719</v>
      </c>
      <c r="T28" s="213">
        <v>115014967.34999999</v>
      </c>
      <c r="U28" s="212">
        <v>186</v>
      </c>
      <c r="V28" s="213">
        <v>2936705.76</v>
      </c>
    </row>
    <row r="29" spans="2:22" x14ac:dyDescent="0.25">
      <c r="B29" s="89" t="s">
        <v>1127</v>
      </c>
      <c r="C29" s="551" t="s">
        <v>2</v>
      </c>
      <c r="D29" s="336"/>
      <c r="E29" s="193">
        <v>37726</v>
      </c>
      <c r="F29" s="195">
        <v>8.8478514772999103E-2</v>
      </c>
      <c r="G29" s="194">
        <v>510444216.74000001</v>
      </c>
      <c r="H29" s="195">
        <v>7.8534419402042102E-2</v>
      </c>
      <c r="I29" s="189">
        <v>10871</v>
      </c>
      <c r="J29" s="188">
        <v>92488572.609999999</v>
      </c>
      <c r="K29" s="189">
        <v>26829</v>
      </c>
      <c r="L29" s="188">
        <v>417322263.26999998</v>
      </c>
      <c r="M29" s="189">
        <v>26</v>
      </c>
      <c r="N29" s="188">
        <v>633380.86</v>
      </c>
      <c r="O29" s="214">
        <v>468</v>
      </c>
      <c r="P29" s="194">
        <v>11530366.99</v>
      </c>
      <c r="Q29" s="214">
        <v>37258</v>
      </c>
      <c r="R29" s="194">
        <v>498913849.75</v>
      </c>
      <c r="S29" s="214">
        <v>37209</v>
      </c>
      <c r="T29" s="194">
        <v>500246698.22000003</v>
      </c>
      <c r="U29" s="214">
        <v>517</v>
      </c>
      <c r="V29" s="194">
        <v>10197518.52</v>
      </c>
    </row>
    <row r="30" spans="2:22" x14ac:dyDescent="0.25">
      <c r="B30" s="185" t="s">
        <v>1128</v>
      </c>
      <c r="C30" s="545" t="s">
        <v>2</v>
      </c>
      <c r="D30" s="336"/>
      <c r="E30" s="196">
        <v>42146</v>
      </c>
      <c r="F30" s="40">
        <v>9.8844708784997598E-2</v>
      </c>
      <c r="G30" s="41">
        <v>706614314.58000004</v>
      </c>
      <c r="H30" s="40">
        <v>0.108716179196087</v>
      </c>
      <c r="I30" s="186">
        <v>11249</v>
      </c>
      <c r="J30" s="187">
        <v>92515501.75</v>
      </c>
      <c r="K30" s="186">
        <v>30819</v>
      </c>
      <c r="L30" s="187">
        <v>611647580.10000002</v>
      </c>
      <c r="M30" s="186">
        <v>78</v>
      </c>
      <c r="N30" s="187">
        <v>2451232.73</v>
      </c>
      <c r="O30" s="212">
        <v>2947</v>
      </c>
      <c r="P30" s="213">
        <v>101048373.67</v>
      </c>
      <c r="Q30" s="212">
        <v>39199</v>
      </c>
      <c r="R30" s="213">
        <v>605565940.90999997</v>
      </c>
      <c r="S30" s="212">
        <v>41523</v>
      </c>
      <c r="T30" s="213">
        <v>691296594.70000005</v>
      </c>
      <c r="U30" s="212">
        <v>623</v>
      </c>
      <c r="V30" s="213">
        <v>15317719.880000001</v>
      </c>
    </row>
    <row r="31" spans="2:22" x14ac:dyDescent="0.25">
      <c r="B31" s="190" t="s">
        <v>116</v>
      </c>
      <c r="C31" s="556" t="s">
        <v>2</v>
      </c>
      <c r="D31" s="381"/>
      <c r="E31" s="197">
        <v>426386</v>
      </c>
      <c r="F31" s="198">
        <v>1</v>
      </c>
      <c r="G31" s="199">
        <v>6499624249.1700001</v>
      </c>
      <c r="H31" s="198">
        <v>1</v>
      </c>
      <c r="I31" s="191">
        <v>67708</v>
      </c>
      <c r="J31" s="192">
        <v>522677537.73000002</v>
      </c>
      <c r="K31" s="191">
        <v>357285</v>
      </c>
      <c r="L31" s="192">
        <v>5944284491.1599998</v>
      </c>
      <c r="M31" s="191">
        <v>1393</v>
      </c>
      <c r="N31" s="192">
        <v>32662220.280000001</v>
      </c>
      <c r="O31" s="215">
        <v>213274</v>
      </c>
      <c r="P31" s="216">
        <v>3688904007.6799998</v>
      </c>
      <c r="Q31" s="215">
        <v>213112</v>
      </c>
      <c r="R31" s="216">
        <v>2810720241.4899998</v>
      </c>
      <c r="S31" s="215">
        <v>410435</v>
      </c>
      <c r="T31" s="216">
        <v>6162799832.54</v>
      </c>
      <c r="U31" s="215">
        <v>15951</v>
      </c>
      <c r="V31" s="216">
        <v>336824416.63</v>
      </c>
    </row>
    <row r="32" spans="2:22" x14ac:dyDescent="0.25">
      <c r="B32" s="174" t="s">
        <v>2</v>
      </c>
      <c r="C32" s="523" t="s">
        <v>2</v>
      </c>
      <c r="D32" s="336"/>
      <c r="E32" s="175" t="s">
        <v>2</v>
      </c>
      <c r="F32" s="175" t="s">
        <v>2</v>
      </c>
      <c r="G32" s="175" t="s">
        <v>2</v>
      </c>
      <c r="H32" s="175" t="s">
        <v>2</v>
      </c>
      <c r="I32" s="175" t="s">
        <v>2</v>
      </c>
      <c r="J32" s="175" t="s">
        <v>2</v>
      </c>
      <c r="K32" s="175" t="s">
        <v>2</v>
      </c>
      <c r="L32" s="175" t="s">
        <v>2</v>
      </c>
      <c r="M32" s="175" t="s">
        <v>2</v>
      </c>
      <c r="N32" s="175" t="s">
        <v>2</v>
      </c>
      <c r="O32" s="175" t="s">
        <v>2</v>
      </c>
      <c r="P32" s="175" t="s">
        <v>2</v>
      </c>
      <c r="Q32" s="175" t="s">
        <v>2</v>
      </c>
      <c r="R32" s="175" t="s">
        <v>2</v>
      </c>
      <c r="S32" s="175" t="s">
        <v>2</v>
      </c>
      <c r="T32" s="175" t="s">
        <v>2</v>
      </c>
      <c r="U32" s="175" t="s">
        <v>2</v>
      </c>
      <c r="V32" s="175" t="s">
        <v>2</v>
      </c>
    </row>
    <row r="33" spans="2:22" x14ac:dyDescent="0.25">
      <c r="B33" s="390" t="s">
        <v>891</v>
      </c>
      <c r="C33" s="381"/>
      <c r="D33" s="377"/>
      <c r="E33" s="218" t="s">
        <v>2</v>
      </c>
      <c r="F33" s="175" t="s">
        <v>2</v>
      </c>
      <c r="G33" s="175" t="s">
        <v>2</v>
      </c>
      <c r="H33" s="175" t="s">
        <v>2</v>
      </c>
      <c r="I33" s="175" t="s">
        <v>2</v>
      </c>
      <c r="J33" s="175" t="s">
        <v>2</v>
      </c>
      <c r="K33" s="175" t="s">
        <v>2</v>
      </c>
      <c r="L33" s="175" t="s">
        <v>2</v>
      </c>
      <c r="M33" s="175" t="s">
        <v>2</v>
      </c>
      <c r="N33" s="175" t="s">
        <v>2</v>
      </c>
      <c r="O33" s="175" t="s">
        <v>2</v>
      </c>
      <c r="P33" s="175" t="s">
        <v>2</v>
      </c>
      <c r="Q33" s="175" t="s">
        <v>2</v>
      </c>
      <c r="R33" s="175" t="s">
        <v>2</v>
      </c>
      <c r="S33" s="175" t="s">
        <v>2</v>
      </c>
      <c r="T33" s="175" t="s">
        <v>2</v>
      </c>
      <c r="U33" s="175" t="s">
        <v>2</v>
      </c>
      <c r="V33" s="175" t="s">
        <v>2</v>
      </c>
    </row>
    <row r="34" spans="2:22" x14ac:dyDescent="0.25">
      <c r="B34" s="376" t="s">
        <v>1129</v>
      </c>
      <c r="C34" s="381"/>
      <c r="D34" s="377"/>
      <c r="E34" s="50">
        <v>0</v>
      </c>
      <c r="F34" s="175" t="s">
        <v>2</v>
      </c>
      <c r="G34" s="175" t="s">
        <v>2</v>
      </c>
      <c r="H34" s="175" t="s">
        <v>2</v>
      </c>
      <c r="I34" s="175" t="s">
        <v>2</v>
      </c>
      <c r="J34" s="175" t="s">
        <v>2</v>
      </c>
      <c r="K34" s="175" t="s">
        <v>2</v>
      </c>
      <c r="L34" s="175" t="s">
        <v>2</v>
      </c>
      <c r="M34" s="175" t="s">
        <v>2</v>
      </c>
      <c r="N34" s="175" t="s">
        <v>2</v>
      </c>
      <c r="O34" s="175" t="s">
        <v>2</v>
      </c>
      <c r="P34" s="175" t="s">
        <v>2</v>
      </c>
      <c r="Q34" s="175" t="s">
        <v>2</v>
      </c>
      <c r="R34" s="175" t="s">
        <v>2</v>
      </c>
      <c r="S34" s="175" t="s">
        <v>2</v>
      </c>
      <c r="T34" s="175" t="s">
        <v>2</v>
      </c>
      <c r="U34" s="175" t="s">
        <v>2</v>
      </c>
      <c r="V34" s="175" t="s">
        <v>2</v>
      </c>
    </row>
    <row r="35" spans="2:22" x14ac:dyDescent="0.25">
      <c r="B35" s="378" t="s">
        <v>1130</v>
      </c>
      <c r="C35" s="381"/>
      <c r="D35" s="377"/>
      <c r="E35" s="53">
        <v>0.161</v>
      </c>
      <c r="F35" s="175" t="s">
        <v>2</v>
      </c>
      <c r="G35" s="175" t="s">
        <v>2</v>
      </c>
      <c r="H35" s="175" t="s">
        <v>2</v>
      </c>
      <c r="I35" s="175" t="s">
        <v>2</v>
      </c>
      <c r="J35" s="175" t="s">
        <v>2</v>
      </c>
      <c r="K35" s="175" t="s">
        <v>2</v>
      </c>
      <c r="L35" s="175" t="s">
        <v>2</v>
      </c>
      <c r="M35" s="175" t="s">
        <v>2</v>
      </c>
      <c r="N35" s="175" t="s">
        <v>2</v>
      </c>
      <c r="O35" s="175" t="s">
        <v>2</v>
      </c>
      <c r="P35" s="175" t="s">
        <v>2</v>
      </c>
      <c r="Q35" s="175" t="s">
        <v>2</v>
      </c>
      <c r="R35" s="175" t="s">
        <v>2</v>
      </c>
      <c r="S35" s="175" t="s">
        <v>2</v>
      </c>
      <c r="T35" s="175" t="s">
        <v>2</v>
      </c>
      <c r="U35" s="175" t="s">
        <v>2</v>
      </c>
      <c r="V35" s="175" t="s">
        <v>2</v>
      </c>
    </row>
    <row r="36" spans="2:22" x14ac:dyDescent="0.25">
      <c r="B36" s="376" t="s">
        <v>1131</v>
      </c>
      <c r="C36" s="381"/>
      <c r="D36" s="377"/>
      <c r="E36" s="50">
        <v>6.9847459747109E-2</v>
      </c>
      <c r="F36" s="175" t="s">
        <v>2</v>
      </c>
      <c r="G36" s="175" t="s">
        <v>2</v>
      </c>
      <c r="H36" s="175" t="s">
        <v>2</v>
      </c>
      <c r="I36" s="175" t="s">
        <v>2</v>
      </c>
      <c r="J36" s="175" t="s">
        <v>2</v>
      </c>
      <c r="K36" s="175" t="s">
        <v>2</v>
      </c>
      <c r="L36" s="175" t="s">
        <v>2</v>
      </c>
      <c r="M36" s="175" t="s">
        <v>2</v>
      </c>
      <c r="N36" s="175" t="s">
        <v>2</v>
      </c>
      <c r="O36" s="175" t="s">
        <v>2</v>
      </c>
      <c r="P36" s="175" t="s">
        <v>2</v>
      </c>
      <c r="Q36" s="175" t="s">
        <v>2</v>
      </c>
      <c r="R36" s="175" t="s">
        <v>2</v>
      </c>
      <c r="S36" s="175" t="s">
        <v>2</v>
      </c>
      <c r="T36" s="175" t="s">
        <v>2</v>
      </c>
      <c r="U36" s="175" t="s">
        <v>2</v>
      </c>
      <c r="V36" s="175" t="s">
        <v>2</v>
      </c>
    </row>
    <row r="37" spans="2:22" x14ac:dyDescent="0.25">
      <c r="B37" s="217" t="s">
        <v>2</v>
      </c>
      <c r="C37" s="626" t="s">
        <v>2</v>
      </c>
      <c r="D37" s="336"/>
      <c r="E37" s="175" t="s">
        <v>2</v>
      </c>
      <c r="F37" s="175" t="s">
        <v>2</v>
      </c>
      <c r="G37" s="175" t="s">
        <v>2</v>
      </c>
      <c r="H37" s="175" t="s">
        <v>2</v>
      </c>
      <c r="I37" s="175" t="s">
        <v>2</v>
      </c>
      <c r="J37" s="175" t="s">
        <v>2</v>
      </c>
      <c r="K37" s="175" t="s">
        <v>2</v>
      </c>
      <c r="L37" s="175" t="s">
        <v>2</v>
      </c>
      <c r="M37" s="175" t="s">
        <v>2</v>
      </c>
      <c r="N37" s="175" t="s">
        <v>2</v>
      </c>
      <c r="O37" s="175" t="s">
        <v>2</v>
      </c>
      <c r="P37" s="175" t="s">
        <v>2</v>
      </c>
      <c r="Q37" s="175" t="s">
        <v>2</v>
      </c>
      <c r="R37" s="175" t="s">
        <v>2</v>
      </c>
      <c r="S37" s="175" t="s">
        <v>2</v>
      </c>
      <c r="T37" s="175" t="s">
        <v>2</v>
      </c>
      <c r="U37" s="175" t="s">
        <v>2</v>
      </c>
      <c r="V37" s="175" t="s">
        <v>2</v>
      </c>
    </row>
    <row r="38" spans="2:22" ht="0" hidden="1" customHeight="1" x14ac:dyDescent="0.25"/>
  </sheetData>
  <sheetProtection sheet="1" objects="1" scenarios="1"/>
  <mergeCells count="49">
    <mergeCell ref="A1:C3"/>
    <mergeCell ref="D1:X1"/>
    <mergeCell ref="D2:X2"/>
    <mergeCell ref="D3:X3"/>
    <mergeCell ref="B4:W4"/>
    <mergeCell ref="C6:D6"/>
    <mergeCell ref="C7:D7"/>
    <mergeCell ref="E7:H7"/>
    <mergeCell ref="I7:N7"/>
    <mergeCell ref="O7:R7"/>
    <mergeCell ref="S7:V7"/>
    <mergeCell ref="C8:D8"/>
    <mergeCell ref="E8:H8"/>
    <mergeCell ref="I8:J8"/>
    <mergeCell ref="K8:L8"/>
    <mergeCell ref="M8:N8"/>
    <mergeCell ref="O8:P8"/>
    <mergeCell ref="Q8:R8"/>
    <mergeCell ref="S8:T8"/>
    <mergeCell ref="U8:V8"/>
    <mergeCell ref="B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B34:D34"/>
    <mergeCell ref="B35:D35"/>
    <mergeCell ref="B36:D36"/>
    <mergeCell ref="C37:D37"/>
    <mergeCell ref="C29:D29"/>
    <mergeCell ref="C30:D30"/>
    <mergeCell ref="C31:D31"/>
    <mergeCell ref="C32:D32"/>
    <mergeCell ref="B33:D33"/>
  </mergeCells>
  <pageMargins left="0.25" right="0.25" top="0.25" bottom="0.25" header="0.25" footer="0.25"/>
  <pageSetup scale="35" orientation="landscape" cellComments="atEn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9"/>
  <sheetViews>
    <sheetView showGridLines="0" workbookViewId="0">
      <selection activeCell="F17" sqref="F17"/>
    </sheetView>
  </sheetViews>
  <sheetFormatPr baseColWidth="10" defaultColWidth="9.140625" defaultRowHeight="15" x14ac:dyDescent="0.25"/>
  <cols>
    <col min="1" max="1" width="22.85546875" customWidth="1"/>
    <col min="2" max="2" width="0.42578125" customWidth="1"/>
    <col min="3" max="3" width="10.28515625" customWidth="1"/>
    <col min="4" max="4" width="3" customWidth="1"/>
    <col min="5" max="5" width="1.5703125" customWidth="1"/>
    <col min="6" max="6" width="2.140625" customWidth="1"/>
    <col min="7" max="7" width="10" customWidth="1"/>
    <col min="8" max="8" width="11.5703125" customWidth="1"/>
    <col min="9" max="9" width="9" customWidth="1"/>
    <col min="10" max="10" width="6.85546875" customWidth="1"/>
    <col min="11" max="11" width="13.7109375" customWidth="1"/>
  </cols>
  <sheetData>
    <row r="1" spans="1:11" ht="18" customHeight="1" x14ac:dyDescent="0.25">
      <c r="A1" s="336"/>
      <c r="B1" s="336"/>
      <c r="C1" s="336"/>
      <c r="D1" s="342" t="s">
        <v>0</v>
      </c>
      <c r="E1" s="336"/>
      <c r="F1" s="336"/>
      <c r="G1" s="336"/>
      <c r="H1" s="336"/>
      <c r="I1" s="336"/>
      <c r="J1" s="336"/>
      <c r="K1" s="336"/>
    </row>
    <row r="2" spans="1:11" ht="18" customHeight="1" x14ac:dyDescent="0.25">
      <c r="A2" s="336"/>
      <c r="B2" s="336"/>
      <c r="C2" s="336"/>
      <c r="D2" s="342" t="s">
        <v>1</v>
      </c>
      <c r="E2" s="336"/>
      <c r="F2" s="336"/>
      <c r="G2" s="336"/>
      <c r="H2" s="336"/>
      <c r="I2" s="336"/>
      <c r="J2" s="336"/>
      <c r="K2" s="336"/>
    </row>
    <row r="3" spans="1:11" ht="18" customHeight="1" x14ac:dyDescent="0.25">
      <c r="A3" s="336"/>
      <c r="B3" s="336"/>
      <c r="C3" s="336"/>
      <c r="D3" s="342" t="s">
        <v>2</v>
      </c>
      <c r="E3" s="336"/>
      <c r="F3" s="336"/>
      <c r="G3" s="336"/>
      <c r="H3" s="336"/>
      <c r="I3" s="336"/>
      <c r="J3" s="336"/>
      <c r="K3" s="336"/>
    </row>
    <row r="4" spans="1:11" ht="18" customHeight="1" x14ac:dyDescent="0.25">
      <c r="A4" s="338" t="s">
        <v>2</v>
      </c>
      <c r="B4" s="336"/>
      <c r="C4" s="339" t="s">
        <v>2</v>
      </c>
      <c r="D4" s="336"/>
      <c r="E4" s="336"/>
      <c r="F4" s="5" t="s">
        <v>2</v>
      </c>
      <c r="G4" s="339" t="s">
        <v>2</v>
      </c>
      <c r="H4" s="336"/>
      <c r="I4" s="339" t="s">
        <v>2</v>
      </c>
      <c r="J4" s="336"/>
      <c r="K4" s="5" t="s">
        <v>2</v>
      </c>
    </row>
    <row r="5" spans="1:11" ht="18" customHeight="1" x14ac:dyDescent="0.25">
      <c r="A5" s="343" t="s">
        <v>25</v>
      </c>
      <c r="B5" s="336"/>
      <c r="C5" s="339" t="s">
        <v>2</v>
      </c>
      <c r="D5" s="336"/>
      <c r="E5" s="336"/>
      <c r="F5" s="5" t="s">
        <v>2</v>
      </c>
      <c r="G5" s="339" t="s">
        <v>2</v>
      </c>
      <c r="H5" s="336"/>
      <c r="I5" s="339" t="s">
        <v>2</v>
      </c>
      <c r="J5" s="336"/>
      <c r="K5" s="5" t="s">
        <v>2</v>
      </c>
    </row>
    <row r="6" spans="1:11" ht="18" customHeight="1" x14ac:dyDescent="0.25">
      <c r="A6" s="339" t="s">
        <v>2</v>
      </c>
      <c r="B6" s="336"/>
      <c r="C6" s="339" t="s">
        <v>2</v>
      </c>
      <c r="D6" s="336"/>
      <c r="E6" s="336"/>
      <c r="F6" s="5" t="s">
        <v>2</v>
      </c>
      <c r="G6" s="339" t="s">
        <v>2</v>
      </c>
      <c r="H6" s="336"/>
      <c r="I6" s="339" t="s">
        <v>2</v>
      </c>
      <c r="J6" s="336"/>
      <c r="K6" s="5" t="s">
        <v>2</v>
      </c>
    </row>
    <row r="7" spans="1:11" ht="21.6" customHeight="1" x14ac:dyDescent="0.25">
      <c r="A7" s="362" t="s">
        <v>82</v>
      </c>
      <c r="B7" s="363"/>
      <c r="C7" s="363"/>
      <c r="D7" s="363"/>
      <c r="E7" s="363"/>
      <c r="F7" s="363"/>
      <c r="G7" s="363"/>
      <c r="H7" s="363"/>
      <c r="I7" s="363"/>
      <c r="J7" s="363"/>
      <c r="K7" s="364"/>
    </row>
    <row r="8" spans="1:11" ht="31.7" customHeight="1" x14ac:dyDescent="0.25">
      <c r="A8" s="370" t="s">
        <v>83</v>
      </c>
      <c r="B8" s="336"/>
      <c r="C8" s="371" t="s">
        <v>84</v>
      </c>
      <c r="D8" s="336"/>
      <c r="E8" s="336"/>
      <c r="F8" s="11" t="s">
        <v>2</v>
      </c>
      <c r="G8" s="367" t="s">
        <v>85</v>
      </c>
      <c r="H8" s="336"/>
      <c r="I8" s="368" t="s">
        <v>86</v>
      </c>
      <c r="J8" s="336"/>
      <c r="K8" s="336"/>
    </row>
    <row r="9" spans="1:11" ht="31.7" customHeight="1" x14ac:dyDescent="0.25">
      <c r="A9" s="365" t="s">
        <v>87</v>
      </c>
      <c r="B9" s="336"/>
      <c r="C9" s="366" t="s">
        <v>88</v>
      </c>
      <c r="D9" s="336"/>
      <c r="E9" s="336"/>
      <c r="F9" s="11" t="s">
        <v>2</v>
      </c>
      <c r="G9" s="365" t="s">
        <v>89</v>
      </c>
      <c r="H9" s="336"/>
      <c r="I9" s="366" t="s">
        <v>90</v>
      </c>
      <c r="J9" s="336"/>
      <c r="K9" s="336"/>
    </row>
    <row r="10" spans="1:11" ht="18" customHeight="1" x14ac:dyDescent="0.25">
      <c r="A10" s="367" t="s">
        <v>91</v>
      </c>
      <c r="B10" s="336"/>
      <c r="C10" s="368" t="s">
        <v>92</v>
      </c>
      <c r="D10" s="336"/>
      <c r="E10" s="336"/>
      <c r="F10" s="11" t="s">
        <v>2</v>
      </c>
      <c r="G10" s="367" t="s">
        <v>93</v>
      </c>
      <c r="H10" s="336"/>
      <c r="I10" s="368" t="s">
        <v>94</v>
      </c>
      <c r="J10" s="336"/>
      <c r="K10" s="336"/>
    </row>
    <row r="11" spans="1:11" ht="31.7" customHeight="1" x14ac:dyDescent="0.25">
      <c r="A11" s="365" t="s">
        <v>95</v>
      </c>
      <c r="B11" s="336"/>
      <c r="C11" s="366" t="s">
        <v>96</v>
      </c>
      <c r="D11" s="336"/>
      <c r="E11" s="336"/>
      <c r="F11" s="11" t="s">
        <v>2</v>
      </c>
      <c r="G11" s="365" t="s">
        <v>97</v>
      </c>
      <c r="H11" s="336"/>
      <c r="I11" s="366" t="s">
        <v>98</v>
      </c>
      <c r="J11" s="336"/>
      <c r="K11" s="336"/>
    </row>
    <row r="12" spans="1:11" ht="18" customHeight="1" x14ac:dyDescent="0.25">
      <c r="A12" s="367" t="s">
        <v>99</v>
      </c>
      <c r="B12" s="336"/>
      <c r="C12" s="369">
        <v>115</v>
      </c>
      <c r="D12" s="336"/>
      <c r="E12" s="336"/>
      <c r="F12" s="11" t="s">
        <v>2</v>
      </c>
      <c r="G12" s="367" t="s">
        <v>100</v>
      </c>
      <c r="H12" s="336"/>
      <c r="I12" s="368" t="s">
        <v>101</v>
      </c>
      <c r="J12" s="336"/>
      <c r="K12" s="336"/>
    </row>
    <row r="13" spans="1:11" ht="18" customHeight="1" x14ac:dyDescent="0.25">
      <c r="A13" s="365" t="s">
        <v>102</v>
      </c>
      <c r="B13" s="336"/>
      <c r="C13" s="366" t="s">
        <v>103</v>
      </c>
      <c r="D13" s="336"/>
      <c r="E13" s="336"/>
      <c r="F13" s="11" t="s">
        <v>2</v>
      </c>
      <c r="G13" s="365" t="s">
        <v>104</v>
      </c>
      <c r="H13" s="336"/>
      <c r="I13" s="366" t="s">
        <v>101</v>
      </c>
      <c r="J13" s="336"/>
      <c r="K13" s="336"/>
    </row>
    <row r="14" spans="1:11" ht="18" customHeight="1" x14ac:dyDescent="0.25">
      <c r="A14" s="367" t="s">
        <v>105</v>
      </c>
      <c r="B14" s="336"/>
      <c r="C14" s="368" t="s">
        <v>106</v>
      </c>
      <c r="D14" s="336"/>
      <c r="E14" s="336"/>
      <c r="F14" s="11" t="s">
        <v>2</v>
      </c>
      <c r="G14" s="367" t="s">
        <v>107</v>
      </c>
      <c r="H14" s="336"/>
      <c r="I14" s="368">
        <v>32</v>
      </c>
      <c r="J14" s="336"/>
      <c r="K14" s="336"/>
    </row>
    <row r="15" spans="1:11" ht="18" customHeight="1" x14ac:dyDescent="0.25">
      <c r="A15" s="341" t="s">
        <v>2</v>
      </c>
      <c r="B15" s="336"/>
      <c r="C15" s="341" t="s">
        <v>2</v>
      </c>
      <c r="D15" s="336"/>
      <c r="E15" s="336"/>
      <c r="F15" s="2" t="s">
        <v>2</v>
      </c>
      <c r="G15" s="341" t="s">
        <v>2</v>
      </c>
      <c r="H15" s="336"/>
      <c r="I15" s="341" t="s">
        <v>2</v>
      </c>
      <c r="J15" s="336"/>
      <c r="K15" s="2" t="s">
        <v>2</v>
      </c>
    </row>
    <row r="16" spans="1:11" ht="18" customHeight="1" x14ac:dyDescent="0.25">
      <c r="A16" s="362" t="s">
        <v>108</v>
      </c>
      <c r="B16" s="363"/>
      <c r="C16" s="363"/>
      <c r="D16" s="363"/>
      <c r="E16" s="363"/>
      <c r="F16" s="363"/>
      <c r="G16" s="363"/>
      <c r="H16" s="363"/>
      <c r="I16" s="363"/>
      <c r="J16" s="363"/>
      <c r="K16" s="364"/>
    </row>
    <row r="17" spans="1:11" ht="0" hidden="1" customHeight="1" x14ac:dyDescent="0.25"/>
    <row r="18" spans="1:11" ht="17.100000000000001" customHeight="1" x14ac:dyDescent="0.25"/>
    <row r="19" spans="1:11" ht="37.5" customHeight="1" x14ac:dyDescent="0.25">
      <c r="A19" s="12" t="s">
        <v>109</v>
      </c>
      <c r="B19" s="361" t="s">
        <v>110</v>
      </c>
      <c r="C19" s="336"/>
      <c r="D19" s="336"/>
      <c r="E19" s="361" t="s">
        <v>111</v>
      </c>
      <c r="F19" s="336"/>
      <c r="G19" s="336"/>
      <c r="H19" s="361" t="s">
        <v>112</v>
      </c>
      <c r="I19" s="336"/>
      <c r="J19" s="361" t="s">
        <v>113</v>
      </c>
      <c r="K19" s="336"/>
    </row>
    <row r="20" spans="1:11" x14ac:dyDescent="0.25">
      <c r="A20" s="13" t="s">
        <v>114</v>
      </c>
      <c r="B20" s="355">
        <v>217320</v>
      </c>
      <c r="C20" s="336"/>
      <c r="D20" s="336"/>
      <c r="E20" s="356">
        <v>0.520797636136627</v>
      </c>
      <c r="F20" s="336"/>
      <c r="G20" s="336"/>
      <c r="H20" s="357">
        <v>3936484885.7199998</v>
      </c>
      <c r="I20" s="336"/>
      <c r="J20" s="356">
        <v>0.5924000962872048</v>
      </c>
      <c r="K20" s="336"/>
    </row>
    <row r="21" spans="1:11" x14ac:dyDescent="0.25">
      <c r="A21" s="14" t="s">
        <v>115</v>
      </c>
      <c r="B21" s="358">
        <v>199963</v>
      </c>
      <c r="C21" s="336"/>
      <c r="D21" s="336"/>
      <c r="E21" s="359">
        <v>0.479202363863373</v>
      </c>
      <c r="F21" s="336"/>
      <c r="G21" s="336"/>
      <c r="H21" s="360">
        <v>2708491896.6799998</v>
      </c>
      <c r="I21" s="336"/>
      <c r="J21" s="359">
        <v>0.40759990371279525</v>
      </c>
      <c r="K21" s="336"/>
    </row>
    <row r="22" spans="1:11" x14ac:dyDescent="0.25">
      <c r="A22" s="15" t="s">
        <v>116</v>
      </c>
      <c r="B22" s="350">
        <v>417283</v>
      </c>
      <c r="C22" s="336"/>
      <c r="D22" s="336"/>
      <c r="E22" s="351">
        <v>1</v>
      </c>
      <c r="F22" s="336"/>
      <c r="G22" s="336"/>
      <c r="H22" s="352">
        <v>6644976782.3999996</v>
      </c>
      <c r="I22" s="336"/>
      <c r="J22" s="351">
        <v>1</v>
      </c>
      <c r="K22" s="336"/>
    </row>
    <row r="23" spans="1:11" x14ac:dyDescent="0.25">
      <c r="A23" s="2" t="s">
        <v>2</v>
      </c>
      <c r="B23" s="353" t="s">
        <v>2</v>
      </c>
      <c r="C23" s="336"/>
      <c r="D23" s="336"/>
      <c r="E23" s="354" t="s">
        <v>2</v>
      </c>
      <c r="F23" s="336"/>
      <c r="G23" s="336"/>
      <c r="H23" s="354" t="s">
        <v>2</v>
      </c>
      <c r="I23" s="336"/>
      <c r="J23" s="354" t="s">
        <v>2</v>
      </c>
      <c r="K23" s="336"/>
    </row>
    <row r="24" spans="1:11" ht="37.5" customHeight="1" x14ac:dyDescent="0.25">
      <c r="A24" s="12" t="s">
        <v>117</v>
      </c>
      <c r="B24" s="361" t="s">
        <v>110</v>
      </c>
      <c r="C24" s="336"/>
      <c r="D24" s="336"/>
      <c r="E24" s="361" t="s">
        <v>111</v>
      </c>
      <c r="F24" s="336"/>
      <c r="G24" s="336"/>
      <c r="H24" s="361" t="s">
        <v>112</v>
      </c>
      <c r="I24" s="336"/>
      <c r="J24" s="361" t="s">
        <v>113</v>
      </c>
      <c r="K24" s="336"/>
    </row>
    <row r="25" spans="1:11" x14ac:dyDescent="0.25">
      <c r="A25" s="13" t="s">
        <v>118</v>
      </c>
      <c r="B25" s="355">
        <v>63709</v>
      </c>
      <c r="C25" s="336"/>
      <c r="D25" s="336"/>
      <c r="E25" s="356">
        <v>0.15267576201283101</v>
      </c>
      <c r="F25" s="336"/>
      <c r="G25" s="336"/>
      <c r="H25" s="357">
        <v>538989936.85000002</v>
      </c>
      <c r="I25" s="336"/>
      <c r="J25" s="356">
        <v>8.1112388274640485E-2</v>
      </c>
      <c r="K25" s="336"/>
    </row>
    <row r="26" spans="1:11" x14ac:dyDescent="0.25">
      <c r="A26" s="14" t="s">
        <v>119</v>
      </c>
      <c r="B26" s="358">
        <v>353574</v>
      </c>
      <c r="C26" s="336"/>
      <c r="D26" s="336"/>
      <c r="E26" s="359">
        <v>0.84732423798716905</v>
      </c>
      <c r="F26" s="336"/>
      <c r="G26" s="336"/>
      <c r="H26" s="360">
        <v>6105986845.5500002</v>
      </c>
      <c r="I26" s="336"/>
      <c r="J26" s="359">
        <v>0.91888761172535949</v>
      </c>
      <c r="K26" s="336"/>
    </row>
    <row r="27" spans="1:11" x14ac:dyDescent="0.25">
      <c r="A27" s="15" t="s">
        <v>116</v>
      </c>
      <c r="B27" s="350">
        <v>417283</v>
      </c>
      <c r="C27" s="336"/>
      <c r="D27" s="336"/>
      <c r="E27" s="351">
        <v>1</v>
      </c>
      <c r="F27" s="336"/>
      <c r="G27" s="336"/>
      <c r="H27" s="352">
        <v>6644976782.3999996</v>
      </c>
      <c r="I27" s="336"/>
      <c r="J27" s="351">
        <v>1</v>
      </c>
      <c r="K27" s="336"/>
    </row>
    <row r="28" spans="1:11" x14ac:dyDescent="0.25">
      <c r="A28" s="2" t="s">
        <v>2</v>
      </c>
      <c r="B28" s="353" t="s">
        <v>2</v>
      </c>
      <c r="C28" s="336"/>
      <c r="D28" s="336"/>
      <c r="E28" s="354" t="s">
        <v>2</v>
      </c>
      <c r="F28" s="336"/>
      <c r="G28" s="336"/>
      <c r="H28" s="354" t="s">
        <v>2</v>
      </c>
      <c r="I28" s="336"/>
      <c r="J28" s="354" t="s">
        <v>2</v>
      </c>
      <c r="K28" s="336"/>
    </row>
    <row r="29" spans="1:11" ht="0" hidden="1" customHeight="1" x14ac:dyDescent="0.25"/>
  </sheetData>
  <sheetProtection sheet="1" objects="1" scenarios="1"/>
  <mergeCells count="90">
    <mergeCell ref="A1:C3"/>
    <mergeCell ref="D1:K1"/>
    <mergeCell ref="D2:K2"/>
    <mergeCell ref="D3:K3"/>
    <mergeCell ref="A4:B4"/>
    <mergeCell ref="C4:E4"/>
    <mergeCell ref="G4:H4"/>
    <mergeCell ref="I4:J4"/>
    <mergeCell ref="A5:B5"/>
    <mergeCell ref="C5:E5"/>
    <mergeCell ref="G5:H5"/>
    <mergeCell ref="I5:J5"/>
    <mergeCell ref="A6:B6"/>
    <mergeCell ref="C6:E6"/>
    <mergeCell ref="G6:H6"/>
    <mergeCell ref="I6:J6"/>
    <mergeCell ref="A7:K7"/>
    <mergeCell ref="A8:B8"/>
    <mergeCell ref="C8:E8"/>
    <mergeCell ref="G8:H8"/>
    <mergeCell ref="I8:K8"/>
    <mergeCell ref="A9:B9"/>
    <mergeCell ref="C9:E9"/>
    <mergeCell ref="G9:H9"/>
    <mergeCell ref="I9:K9"/>
    <mergeCell ref="A10:B10"/>
    <mergeCell ref="C10:E10"/>
    <mergeCell ref="G10:H10"/>
    <mergeCell ref="I10:K10"/>
    <mergeCell ref="A11:B11"/>
    <mergeCell ref="C11:E11"/>
    <mergeCell ref="G11:H11"/>
    <mergeCell ref="I11:K11"/>
    <mergeCell ref="A12:B12"/>
    <mergeCell ref="C12:E12"/>
    <mergeCell ref="G12:H12"/>
    <mergeCell ref="I12:K12"/>
    <mergeCell ref="A13:B13"/>
    <mergeCell ref="C13:E13"/>
    <mergeCell ref="G13:H13"/>
    <mergeCell ref="I13:K13"/>
    <mergeCell ref="A14:B14"/>
    <mergeCell ref="C14:E14"/>
    <mergeCell ref="G14:H14"/>
    <mergeCell ref="I14:K14"/>
    <mergeCell ref="A15:B15"/>
    <mergeCell ref="C15:E15"/>
    <mergeCell ref="G15:H15"/>
    <mergeCell ref="I15:J15"/>
    <mergeCell ref="A16:K16"/>
    <mergeCell ref="B19:D19"/>
    <mergeCell ref="E19:G19"/>
    <mergeCell ref="H19:I19"/>
    <mergeCell ref="J19:K19"/>
    <mergeCell ref="B20:D20"/>
    <mergeCell ref="E20:G20"/>
    <mergeCell ref="H20:I20"/>
    <mergeCell ref="J20:K20"/>
    <mergeCell ref="B21:D21"/>
    <mergeCell ref="E21:G21"/>
    <mergeCell ref="H21:I21"/>
    <mergeCell ref="J21:K21"/>
    <mergeCell ref="B22:D22"/>
    <mergeCell ref="E22:G22"/>
    <mergeCell ref="H22:I22"/>
    <mergeCell ref="J22:K22"/>
    <mergeCell ref="B23:D23"/>
    <mergeCell ref="E23:G23"/>
    <mergeCell ref="H23:I23"/>
    <mergeCell ref="J23:K23"/>
    <mergeCell ref="B24:D24"/>
    <mergeCell ref="E24:G24"/>
    <mergeCell ref="H24:I24"/>
    <mergeCell ref="J24:K24"/>
    <mergeCell ref="B25:D25"/>
    <mergeCell ref="E25:G25"/>
    <mergeCell ref="H25:I25"/>
    <mergeCell ref="J25:K25"/>
    <mergeCell ref="B26:D26"/>
    <mergeCell ref="E26:G26"/>
    <mergeCell ref="H26:I26"/>
    <mergeCell ref="J26:K26"/>
    <mergeCell ref="B27:D27"/>
    <mergeCell ref="E27:G27"/>
    <mergeCell ref="H27:I27"/>
    <mergeCell ref="J27:K27"/>
    <mergeCell ref="B28:D28"/>
    <mergeCell ref="E28:G28"/>
    <mergeCell ref="H28:I28"/>
    <mergeCell ref="J28:K28"/>
  </mergeCells>
  <pageMargins left="0.25" right="0.25" top="0.25" bottom="0.25" header="0.25" footer="0.25"/>
  <pageSetup orientation="portrait" cellComments="atEnd"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W33"/>
  <sheetViews>
    <sheetView showGridLines="0" workbookViewId="0">
      <selection activeCell="F17" sqref="F17"/>
    </sheetView>
  </sheetViews>
  <sheetFormatPr baseColWidth="10" defaultColWidth="9.140625" defaultRowHeight="15" x14ac:dyDescent="0.25"/>
  <cols>
    <col min="1" max="1" width="1.7109375" customWidth="1"/>
    <col min="2" max="2" width="31.85546875" customWidth="1"/>
    <col min="3" max="3" width="9.28515625" customWidth="1"/>
    <col min="4"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x14ac:dyDescent="0.25">
      <c r="A1" s="336"/>
      <c r="B1" s="336"/>
      <c r="C1" s="342" t="s">
        <v>0</v>
      </c>
      <c r="D1" s="336"/>
      <c r="E1" s="336"/>
      <c r="F1" s="336"/>
      <c r="G1" s="336"/>
      <c r="H1" s="336"/>
      <c r="I1" s="336"/>
      <c r="J1" s="336"/>
      <c r="K1" s="336"/>
      <c r="L1" s="336"/>
      <c r="M1" s="336"/>
      <c r="N1" s="336"/>
      <c r="O1" s="336"/>
      <c r="P1" s="336"/>
      <c r="Q1" s="336"/>
      <c r="R1" s="336"/>
      <c r="S1" s="336"/>
      <c r="T1" s="336"/>
      <c r="U1" s="336"/>
      <c r="V1" s="336"/>
      <c r="W1" s="336"/>
    </row>
    <row r="2" spans="1:23" ht="18" customHeight="1" x14ac:dyDescent="0.25">
      <c r="A2" s="336"/>
      <c r="B2" s="336"/>
      <c r="C2" s="342" t="s">
        <v>1</v>
      </c>
      <c r="D2" s="336"/>
      <c r="E2" s="336"/>
      <c r="F2" s="336"/>
      <c r="G2" s="336"/>
      <c r="H2" s="336"/>
      <c r="I2" s="336"/>
      <c r="J2" s="336"/>
      <c r="K2" s="336"/>
      <c r="L2" s="336"/>
      <c r="M2" s="336"/>
      <c r="N2" s="336"/>
      <c r="O2" s="336"/>
      <c r="P2" s="336"/>
      <c r="Q2" s="336"/>
      <c r="R2" s="336"/>
      <c r="S2" s="336"/>
      <c r="T2" s="336"/>
      <c r="U2" s="336"/>
      <c r="V2" s="336"/>
      <c r="W2" s="336"/>
    </row>
    <row r="3" spans="1:23" ht="18" customHeight="1" x14ac:dyDescent="0.25">
      <c r="A3" s="336"/>
      <c r="B3" s="336"/>
      <c r="C3" s="342" t="s">
        <v>2</v>
      </c>
      <c r="D3" s="336"/>
      <c r="E3" s="336"/>
      <c r="F3" s="336"/>
      <c r="G3" s="336"/>
      <c r="H3" s="336"/>
      <c r="I3" s="336"/>
      <c r="J3" s="336"/>
      <c r="K3" s="336"/>
      <c r="L3" s="336"/>
      <c r="M3" s="336"/>
      <c r="N3" s="336"/>
      <c r="O3" s="336"/>
      <c r="P3" s="336"/>
      <c r="Q3" s="336"/>
      <c r="R3" s="336"/>
      <c r="S3" s="336"/>
      <c r="T3" s="336"/>
      <c r="U3" s="336"/>
      <c r="V3" s="336"/>
      <c r="W3" s="336"/>
    </row>
    <row r="4" spans="1:23" ht="18" customHeight="1" x14ac:dyDescent="0.25">
      <c r="B4" s="343" t="s">
        <v>79</v>
      </c>
      <c r="C4" s="336"/>
      <c r="D4" s="336"/>
      <c r="E4" s="336"/>
      <c r="F4" s="336"/>
      <c r="G4" s="336"/>
      <c r="H4" s="336"/>
      <c r="I4" s="336"/>
      <c r="J4" s="336"/>
      <c r="K4" s="336"/>
      <c r="L4" s="336"/>
      <c r="M4" s="336"/>
      <c r="N4" s="336"/>
      <c r="O4" s="336"/>
      <c r="P4" s="336"/>
      <c r="Q4" s="336"/>
      <c r="R4" s="336"/>
      <c r="S4" s="336"/>
      <c r="T4" s="336"/>
      <c r="U4" s="336"/>
      <c r="V4" s="336"/>
      <c r="W4" s="336"/>
    </row>
    <row r="5" spans="1:23" ht="3.6" customHeight="1" x14ac:dyDescent="0.25"/>
    <row r="6" spans="1:23" x14ac:dyDescent="0.25">
      <c r="B6" s="523" t="s">
        <v>2</v>
      </c>
      <c r="C6" s="336"/>
      <c r="D6" s="174" t="s">
        <v>2</v>
      </c>
      <c r="E6" s="175" t="s">
        <v>2</v>
      </c>
      <c r="F6" s="175" t="s">
        <v>2</v>
      </c>
      <c r="G6" s="175" t="s">
        <v>2</v>
      </c>
      <c r="H6" s="175" t="s">
        <v>2</v>
      </c>
      <c r="I6" s="175" t="s">
        <v>2</v>
      </c>
      <c r="J6" s="175" t="s">
        <v>2</v>
      </c>
      <c r="K6" s="175" t="s">
        <v>2</v>
      </c>
      <c r="L6" s="175" t="s">
        <v>2</v>
      </c>
      <c r="M6" s="175" t="s">
        <v>2</v>
      </c>
      <c r="N6" s="175" t="s">
        <v>2</v>
      </c>
      <c r="O6" s="175" t="s">
        <v>2</v>
      </c>
      <c r="P6" s="175" t="s">
        <v>2</v>
      </c>
      <c r="Q6" s="175" t="s">
        <v>2</v>
      </c>
      <c r="R6" s="175" t="s">
        <v>2</v>
      </c>
      <c r="S6" s="175" t="s">
        <v>2</v>
      </c>
      <c r="T6" s="175" t="s">
        <v>2</v>
      </c>
      <c r="U6" s="175" t="s">
        <v>2</v>
      </c>
      <c r="V6" s="175" t="s">
        <v>2</v>
      </c>
    </row>
    <row r="7" spans="1:23" x14ac:dyDescent="0.25">
      <c r="B7" s="629" t="s">
        <v>2</v>
      </c>
      <c r="C7" s="336"/>
      <c r="D7" s="211" t="s">
        <v>2</v>
      </c>
      <c r="E7" s="635" t="s">
        <v>871</v>
      </c>
      <c r="F7" s="536"/>
      <c r="G7" s="536"/>
      <c r="H7" s="537"/>
      <c r="I7" s="520" t="s">
        <v>690</v>
      </c>
      <c r="J7" s="381"/>
      <c r="K7" s="381"/>
      <c r="L7" s="381"/>
      <c r="M7" s="381"/>
      <c r="N7" s="377"/>
      <c r="O7" s="520" t="s">
        <v>109</v>
      </c>
      <c r="P7" s="381"/>
      <c r="Q7" s="381"/>
      <c r="R7" s="377"/>
      <c r="S7" s="520" t="s">
        <v>691</v>
      </c>
      <c r="T7" s="381"/>
      <c r="U7" s="381"/>
      <c r="V7" s="377"/>
    </row>
    <row r="8" spans="1:23" x14ac:dyDescent="0.25">
      <c r="D8" s="211" t="s">
        <v>2</v>
      </c>
      <c r="E8" s="630" t="s">
        <v>2</v>
      </c>
      <c r="F8" s="336"/>
      <c r="G8" s="336"/>
      <c r="H8" s="348"/>
      <c r="I8" s="520" t="s">
        <v>692</v>
      </c>
      <c r="J8" s="377"/>
      <c r="K8" s="520" t="s">
        <v>693</v>
      </c>
      <c r="L8" s="377"/>
      <c r="M8" s="520" t="s">
        <v>694</v>
      </c>
      <c r="N8" s="377"/>
      <c r="O8" s="520" t="s">
        <v>695</v>
      </c>
      <c r="P8" s="377"/>
      <c r="Q8" s="520" t="s">
        <v>696</v>
      </c>
      <c r="R8" s="377"/>
      <c r="S8" s="520" t="s">
        <v>697</v>
      </c>
      <c r="T8" s="377"/>
      <c r="U8" s="520" t="s">
        <v>698</v>
      </c>
      <c r="V8" s="377"/>
    </row>
    <row r="9" spans="1:23" ht="60" x14ac:dyDescent="0.25">
      <c r="B9" s="379" t="s">
        <v>1132</v>
      </c>
      <c r="C9" s="381"/>
      <c r="D9" s="377"/>
      <c r="E9" s="37" t="s">
        <v>700</v>
      </c>
      <c r="F9" s="37" t="s">
        <v>111</v>
      </c>
      <c r="G9" s="37" t="s">
        <v>112</v>
      </c>
      <c r="H9" s="37" t="s">
        <v>712</v>
      </c>
      <c r="I9" s="176" t="s">
        <v>700</v>
      </c>
      <c r="J9" s="176" t="s">
        <v>112</v>
      </c>
      <c r="K9" s="176" t="s">
        <v>700</v>
      </c>
      <c r="L9" s="176" t="s">
        <v>112</v>
      </c>
      <c r="M9" s="176" t="s">
        <v>700</v>
      </c>
      <c r="N9" s="176" t="s">
        <v>112</v>
      </c>
      <c r="O9" s="176" t="s">
        <v>700</v>
      </c>
      <c r="P9" s="176" t="s">
        <v>112</v>
      </c>
      <c r="Q9" s="176" t="s">
        <v>700</v>
      </c>
      <c r="R9" s="176" t="s">
        <v>112</v>
      </c>
      <c r="S9" s="176" t="s">
        <v>700</v>
      </c>
      <c r="T9" s="176" t="s">
        <v>112</v>
      </c>
      <c r="U9" s="176" t="s">
        <v>700</v>
      </c>
      <c r="V9" s="176" t="s">
        <v>112</v>
      </c>
    </row>
    <row r="10" spans="1:23" x14ac:dyDescent="0.25">
      <c r="B10" s="545" t="s">
        <v>1133</v>
      </c>
      <c r="C10" s="336"/>
      <c r="D10" s="220" t="s">
        <v>2</v>
      </c>
      <c r="E10" s="196">
        <v>22738</v>
      </c>
      <c r="F10" s="40">
        <v>5.3327266842720003E-2</v>
      </c>
      <c r="G10" s="41">
        <v>203243568.02000001</v>
      </c>
      <c r="H10" s="40">
        <v>3.1270048887203597E-2</v>
      </c>
      <c r="I10" s="186">
        <v>11290</v>
      </c>
      <c r="J10" s="187">
        <v>64971328.289999999</v>
      </c>
      <c r="K10" s="186">
        <v>11429</v>
      </c>
      <c r="L10" s="187">
        <v>137959473.27000001</v>
      </c>
      <c r="M10" s="186">
        <v>19</v>
      </c>
      <c r="N10" s="187">
        <v>312766.46000000002</v>
      </c>
      <c r="O10" s="212">
        <v>606</v>
      </c>
      <c r="P10" s="213">
        <v>10404249.27</v>
      </c>
      <c r="Q10" s="212">
        <v>22132</v>
      </c>
      <c r="R10" s="213">
        <v>192839318.75</v>
      </c>
      <c r="S10" s="212">
        <v>22125</v>
      </c>
      <c r="T10" s="213">
        <v>194017189.06</v>
      </c>
      <c r="U10" s="212">
        <v>613</v>
      </c>
      <c r="V10" s="213">
        <v>9226378.9600000009</v>
      </c>
    </row>
    <row r="11" spans="1:23" x14ac:dyDescent="0.25">
      <c r="B11" s="551" t="s">
        <v>1134</v>
      </c>
      <c r="C11" s="336"/>
      <c r="D11" s="221" t="s">
        <v>2</v>
      </c>
      <c r="E11" s="193">
        <v>50278</v>
      </c>
      <c r="F11" s="195">
        <v>0.117916629532865</v>
      </c>
      <c r="G11" s="194">
        <v>574270455.47000003</v>
      </c>
      <c r="H11" s="195">
        <v>8.8354408417276403E-2</v>
      </c>
      <c r="I11" s="189">
        <v>7589</v>
      </c>
      <c r="J11" s="188">
        <v>61669174.039999999</v>
      </c>
      <c r="K11" s="189">
        <v>42661</v>
      </c>
      <c r="L11" s="188">
        <v>511950808.37</v>
      </c>
      <c r="M11" s="189">
        <v>28</v>
      </c>
      <c r="N11" s="188">
        <v>650473.06000000006</v>
      </c>
      <c r="O11" s="214">
        <v>11234</v>
      </c>
      <c r="P11" s="194">
        <v>142167124.41999999</v>
      </c>
      <c r="Q11" s="214">
        <v>39044</v>
      </c>
      <c r="R11" s="194">
        <v>432103331.05000001</v>
      </c>
      <c r="S11" s="214">
        <v>49621</v>
      </c>
      <c r="T11" s="194">
        <v>561587342.13</v>
      </c>
      <c r="U11" s="214">
        <v>657</v>
      </c>
      <c r="V11" s="194">
        <v>12683113.34</v>
      </c>
    </row>
    <row r="12" spans="1:23" x14ac:dyDescent="0.25">
      <c r="B12" s="545" t="s">
        <v>1135</v>
      </c>
      <c r="C12" s="336"/>
      <c r="D12" s="220" t="s">
        <v>2</v>
      </c>
      <c r="E12" s="196">
        <v>47669</v>
      </c>
      <c r="F12" s="40">
        <v>0.11179776071446999</v>
      </c>
      <c r="G12" s="41">
        <v>578624845.49000001</v>
      </c>
      <c r="H12" s="40">
        <v>8.9024353302252904E-2</v>
      </c>
      <c r="I12" s="186">
        <v>5023</v>
      </c>
      <c r="J12" s="187">
        <v>39169465.859999999</v>
      </c>
      <c r="K12" s="186">
        <v>42614</v>
      </c>
      <c r="L12" s="187">
        <v>538833987.38999999</v>
      </c>
      <c r="M12" s="186">
        <v>32</v>
      </c>
      <c r="N12" s="187">
        <v>621392.24</v>
      </c>
      <c r="O12" s="212">
        <v>18810</v>
      </c>
      <c r="P12" s="213">
        <v>238653175.75</v>
      </c>
      <c r="Q12" s="212">
        <v>28859</v>
      </c>
      <c r="R12" s="213">
        <v>339971669.74000001</v>
      </c>
      <c r="S12" s="212">
        <v>47002</v>
      </c>
      <c r="T12" s="213">
        <v>566935507.55999994</v>
      </c>
      <c r="U12" s="212">
        <v>667</v>
      </c>
      <c r="V12" s="213">
        <v>11689337.93</v>
      </c>
    </row>
    <row r="13" spans="1:23" x14ac:dyDescent="0.25">
      <c r="B13" s="551" t="s">
        <v>1136</v>
      </c>
      <c r="C13" s="336"/>
      <c r="D13" s="221" t="s">
        <v>2</v>
      </c>
      <c r="E13" s="193">
        <v>52649</v>
      </c>
      <c r="F13" s="195">
        <v>0.12347731867369</v>
      </c>
      <c r="G13" s="194">
        <v>687306010.36000001</v>
      </c>
      <c r="H13" s="195">
        <v>0.10574549912601</v>
      </c>
      <c r="I13" s="189">
        <v>4578</v>
      </c>
      <c r="J13" s="188">
        <v>35748906.700000003</v>
      </c>
      <c r="K13" s="189">
        <v>48025</v>
      </c>
      <c r="L13" s="188">
        <v>650403020.19000006</v>
      </c>
      <c r="M13" s="189">
        <v>46</v>
      </c>
      <c r="N13" s="188">
        <v>1154083.47</v>
      </c>
      <c r="O13" s="214">
        <v>26949</v>
      </c>
      <c r="P13" s="194">
        <v>360419127.18000001</v>
      </c>
      <c r="Q13" s="214">
        <v>25700</v>
      </c>
      <c r="R13" s="194">
        <v>326886883.18000001</v>
      </c>
      <c r="S13" s="214">
        <v>51831</v>
      </c>
      <c r="T13" s="194">
        <v>672785570.69000006</v>
      </c>
      <c r="U13" s="214">
        <v>818</v>
      </c>
      <c r="V13" s="194">
        <v>14520439.67</v>
      </c>
    </row>
    <row r="14" spans="1:23" x14ac:dyDescent="0.25">
      <c r="B14" s="545" t="s">
        <v>1137</v>
      </c>
      <c r="C14" s="336"/>
      <c r="D14" s="220" t="s">
        <v>2</v>
      </c>
      <c r="E14" s="196">
        <v>50108</v>
      </c>
      <c r="F14" s="40">
        <v>0.117517929763172</v>
      </c>
      <c r="G14" s="41">
        <v>705173592</v>
      </c>
      <c r="H14" s="40">
        <v>0.108494516754572</v>
      </c>
      <c r="I14" s="186">
        <v>4332</v>
      </c>
      <c r="J14" s="187">
        <v>33104417.399999999</v>
      </c>
      <c r="K14" s="186">
        <v>45728</v>
      </c>
      <c r="L14" s="187">
        <v>671052870.85000002</v>
      </c>
      <c r="M14" s="186">
        <v>48</v>
      </c>
      <c r="N14" s="187">
        <v>1016303.75</v>
      </c>
      <c r="O14" s="212">
        <v>29708</v>
      </c>
      <c r="P14" s="213">
        <v>427844393.48000002</v>
      </c>
      <c r="Q14" s="212">
        <v>20400</v>
      </c>
      <c r="R14" s="213">
        <v>277329198.51999998</v>
      </c>
      <c r="S14" s="212">
        <v>48948</v>
      </c>
      <c r="T14" s="213">
        <v>689125381.83000004</v>
      </c>
      <c r="U14" s="212">
        <v>1160</v>
      </c>
      <c r="V14" s="213">
        <v>16048210.17</v>
      </c>
    </row>
    <row r="15" spans="1:23" x14ac:dyDescent="0.25">
      <c r="B15" s="551" t="s">
        <v>1138</v>
      </c>
      <c r="C15" s="336"/>
      <c r="D15" s="221" t="s">
        <v>2</v>
      </c>
      <c r="E15" s="193">
        <v>45725</v>
      </c>
      <c r="F15" s="195">
        <v>0.107238511583401</v>
      </c>
      <c r="G15" s="194">
        <v>701173239.16999996</v>
      </c>
      <c r="H15" s="195">
        <v>0.107879042278412</v>
      </c>
      <c r="I15" s="189">
        <v>4470</v>
      </c>
      <c r="J15" s="188">
        <v>35612347.640000001</v>
      </c>
      <c r="K15" s="189">
        <v>41169</v>
      </c>
      <c r="L15" s="188">
        <v>663701600.79999995</v>
      </c>
      <c r="M15" s="189">
        <v>86</v>
      </c>
      <c r="N15" s="188">
        <v>1859290.73</v>
      </c>
      <c r="O15" s="214">
        <v>27943</v>
      </c>
      <c r="P15" s="194">
        <v>444140360.07999998</v>
      </c>
      <c r="Q15" s="214">
        <v>17782</v>
      </c>
      <c r="R15" s="194">
        <v>257032879.09</v>
      </c>
      <c r="S15" s="214">
        <v>44314</v>
      </c>
      <c r="T15" s="194">
        <v>670519142.75999999</v>
      </c>
      <c r="U15" s="214">
        <v>1411</v>
      </c>
      <c r="V15" s="194">
        <v>30654096.41</v>
      </c>
    </row>
    <row r="16" spans="1:23" x14ac:dyDescent="0.25">
      <c r="B16" s="545" t="s">
        <v>1139</v>
      </c>
      <c r="C16" s="336"/>
      <c r="D16" s="220" t="s">
        <v>2</v>
      </c>
      <c r="E16" s="196">
        <v>35587</v>
      </c>
      <c r="F16" s="40">
        <v>8.3461933553165404E-2</v>
      </c>
      <c r="G16" s="41">
        <v>572829527.19000006</v>
      </c>
      <c r="H16" s="40">
        <v>8.8132714327778305E-2</v>
      </c>
      <c r="I16" s="186">
        <v>3425</v>
      </c>
      <c r="J16" s="187">
        <v>27664171.489999998</v>
      </c>
      <c r="K16" s="186">
        <v>32050</v>
      </c>
      <c r="L16" s="187">
        <v>542788679.92999995</v>
      </c>
      <c r="M16" s="186">
        <v>112</v>
      </c>
      <c r="N16" s="187">
        <v>2376675.77</v>
      </c>
      <c r="O16" s="212">
        <v>23363</v>
      </c>
      <c r="P16" s="213">
        <v>387884956.91000003</v>
      </c>
      <c r="Q16" s="212">
        <v>12224</v>
      </c>
      <c r="R16" s="213">
        <v>184944570.28</v>
      </c>
      <c r="S16" s="212">
        <v>34478</v>
      </c>
      <c r="T16" s="213">
        <v>552247427.55999994</v>
      </c>
      <c r="U16" s="212">
        <v>1109</v>
      </c>
      <c r="V16" s="213">
        <v>20582099.629999999</v>
      </c>
    </row>
    <row r="17" spans="2:22" x14ac:dyDescent="0.25">
      <c r="B17" s="551" t="s">
        <v>1140</v>
      </c>
      <c r="C17" s="336"/>
      <c r="D17" s="221" t="s">
        <v>2</v>
      </c>
      <c r="E17" s="193">
        <v>26692</v>
      </c>
      <c r="F17" s="195">
        <v>6.2600554427209104E-2</v>
      </c>
      <c r="G17" s="194">
        <v>456851877.85000002</v>
      </c>
      <c r="H17" s="195">
        <v>7.0288967536598704E-2</v>
      </c>
      <c r="I17" s="189">
        <v>2756</v>
      </c>
      <c r="J17" s="188">
        <v>21912795.109999999</v>
      </c>
      <c r="K17" s="189">
        <v>23801</v>
      </c>
      <c r="L17" s="188">
        <v>432042295.13</v>
      </c>
      <c r="M17" s="189">
        <v>135</v>
      </c>
      <c r="N17" s="188">
        <v>2896787.61</v>
      </c>
      <c r="O17" s="214">
        <v>18260</v>
      </c>
      <c r="P17" s="194">
        <v>327484524.51999998</v>
      </c>
      <c r="Q17" s="214">
        <v>8432</v>
      </c>
      <c r="R17" s="194">
        <v>129367353.33</v>
      </c>
      <c r="S17" s="214">
        <v>25732</v>
      </c>
      <c r="T17" s="194">
        <v>438860834.19</v>
      </c>
      <c r="U17" s="214">
        <v>960</v>
      </c>
      <c r="V17" s="194">
        <v>17991043.66</v>
      </c>
    </row>
    <row r="18" spans="2:22" x14ac:dyDescent="0.25">
      <c r="B18" s="545" t="s">
        <v>1141</v>
      </c>
      <c r="C18" s="336"/>
      <c r="D18" s="220" t="s">
        <v>2</v>
      </c>
      <c r="E18" s="196">
        <v>20131</v>
      </c>
      <c r="F18" s="40">
        <v>4.7213088609851198E-2</v>
      </c>
      <c r="G18" s="41">
        <v>362738680.5</v>
      </c>
      <c r="H18" s="40">
        <v>5.5809177053015302E-2</v>
      </c>
      <c r="I18" s="186">
        <v>2482</v>
      </c>
      <c r="J18" s="187">
        <v>18843140.25</v>
      </c>
      <c r="K18" s="186">
        <v>17517</v>
      </c>
      <c r="L18" s="187">
        <v>340990545.19</v>
      </c>
      <c r="M18" s="186">
        <v>132</v>
      </c>
      <c r="N18" s="187">
        <v>2904995.06</v>
      </c>
      <c r="O18" s="212">
        <v>13662</v>
      </c>
      <c r="P18" s="213">
        <v>261728407.06</v>
      </c>
      <c r="Q18" s="212">
        <v>6469</v>
      </c>
      <c r="R18" s="213">
        <v>101010273.44</v>
      </c>
      <c r="S18" s="212">
        <v>19277</v>
      </c>
      <c r="T18" s="213">
        <v>345432297.60000002</v>
      </c>
      <c r="U18" s="212">
        <v>854</v>
      </c>
      <c r="V18" s="213">
        <v>17306382.899999999</v>
      </c>
    </row>
    <row r="19" spans="2:22" x14ac:dyDescent="0.25">
      <c r="B19" s="551" t="s">
        <v>1142</v>
      </c>
      <c r="C19" s="336"/>
      <c r="D19" s="221" t="s">
        <v>2</v>
      </c>
      <c r="E19" s="193">
        <v>14835</v>
      </c>
      <c r="F19" s="195">
        <v>3.4792418137556097E-2</v>
      </c>
      <c r="G19" s="194">
        <v>283744846.38999999</v>
      </c>
      <c r="H19" s="195">
        <v>4.3655576924502101E-2</v>
      </c>
      <c r="I19" s="189">
        <v>1958</v>
      </c>
      <c r="J19" s="188">
        <v>15153471.1</v>
      </c>
      <c r="K19" s="189">
        <v>12792</v>
      </c>
      <c r="L19" s="188">
        <v>266640143.87</v>
      </c>
      <c r="M19" s="189">
        <v>85</v>
      </c>
      <c r="N19" s="188">
        <v>1951231.42</v>
      </c>
      <c r="O19" s="214">
        <v>10246</v>
      </c>
      <c r="P19" s="194">
        <v>207395120.88</v>
      </c>
      <c r="Q19" s="214">
        <v>4589</v>
      </c>
      <c r="R19" s="194">
        <v>76349725.510000005</v>
      </c>
      <c r="S19" s="214">
        <v>14142</v>
      </c>
      <c r="T19" s="194">
        <v>269277513.31999999</v>
      </c>
      <c r="U19" s="214">
        <v>693</v>
      </c>
      <c r="V19" s="194">
        <v>14467333.07</v>
      </c>
    </row>
    <row r="20" spans="2:22" x14ac:dyDescent="0.25">
      <c r="B20" s="545" t="s">
        <v>1143</v>
      </c>
      <c r="C20" s="336"/>
      <c r="D20" s="220" t="s">
        <v>2</v>
      </c>
      <c r="E20" s="196">
        <v>12815</v>
      </c>
      <c r="F20" s="40">
        <v>3.0054926756506999E-2</v>
      </c>
      <c r="G20" s="41">
        <v>261726166.91</v>
      </c>
      <c r="H20" s="40">
        <v>4.0267891939048998E-2</v>
      </c>
      <c r="I20" s="186">
        <v>2710</v>
      </c>
      <c r="J20" s="187">
        <v>22651002.640000001</v>
      </c>
      <c r="K20" s="186">
        <v>10034</v>
      </c>
      <c r="L20" s="187">
        <v>237285445.94999999</v>
      </c>
      <c r="M20" s="186">
        <v>71</v>
      </c>
      <c r="N20" s="187">
        <v>1789718.32</v>
      </c>
      <c r="O20" s="212">
        <v>7710</v>
      </c>
      <c r="P20" s="213">
        <v>177644490.91999999</v>
      </c>
      <c r="Q20" s="212">
        <v>5105</v>
      </c>
      <c r="R20" s="213">
        <v>84081675.989999995</v>
      </c>
      <c r="S20" s="212">
        <v>11793</v>
      </c>
      <c r="T20" s="213">
        <v>235747080.55000001</v>
      </c>
      <c r="U20" s="212">
        <v>1022</v>
      </c>
      <c r="V20" s="213">
        <v>25979086.359999999</v>
      </c>
    </row>
    <row r="21" spans="2:22" x14ac:dyDescent="0.25">
      <c r="B21" s="551" t="s">
        <v>1144</v>
      </c>
      <c r="C21" s="336"/>
      <c r="D21" s="221" t="s">
        <v>2</v>
      </c>
      <c r="E21" s="193">
        <v>8457</v>
      </c>
      <c r="F21" s="195">
        <v>1.9834140895808001E-2</v>
      </c>
      <c r="G21" s="194">
        <v>172191910.86000001</v>
      </c>
      <c r="H21" s="195">
        <v>2.6492594688375799E-2</v>
      </c>
      <c r="I21" s="189">
        <v>1844</v>
      </c>
      <c r="J21" s="188">
        <v>15463629.140000001</v>
      </c>
      <c r="K21" s="189">
        <v>6511</v>
      </c>
      <c r="L21" s="188">
        <v>154168293.87</v>
      </c>
      <c r="M21" s="189">
        <v>102</v>
      </c>
      <c r="N21" s="188">
        <v>2559987.85</v>
      </c>
      <c r="O21" s="214">
        <v>5195</v>
      </c>
      <c r="P21" s="194">
        <v>119148376.55</v>
      </c>
      <c r="Q21" s="214">
        <v>3262</v>
      </c>
      <c r="R21" s="194">
        <v>53043534.310000002</v>
      </c>
      <c r="S21" s="214">
        <v>7766</v>
      </c>
      <c r="T21" s="194">
        <v>157022614.71000001</v>
      </c>
      <c r="U21" s="214">
        <v>691</v>
      </c>
      <c r="V21" s="194">
        <v>15169296.15</v>
      </c>
    </row>
    <row r="22" spans="2:22" x14ac:dyDescent="0.25">
      <c r="B22" s="545" t="s">
        <v>1145</v>
      </c>
      <c r="C22" s="336"/>
      <c r="D22" s="220" t="s">
        <v>2</v>
      </c>
      <c r="E22" s="196">
        <v>5910</v>
      </c>
      <c r="F22" s="40">
        <v>1.3860680228713E-2</v>
      </c>
      <c r="G22" s="41">
        <v>123930918.12</v>
      </c>
      <c r="H22" s="40">
        <v>1.9067397340057898E-2</v>
      </c>
      <c r="I22" s="186">
        <v>1432</v>
      </c>
      <c r="J22" s="187">
        <v>10394656.859999999</v>
      </c>
      <c r="K22" s="186">
        <v>4407</v>
      </c>
      <c r="L22" s="187">
        <v>111740327.38</v>
      </c>
      <c r="M22" s="186">
        <v>71</v>
      </c>
      <c r="N22" s="187">
        <v>1795933.88</v>
      </c>
      <c r="O22" s="212">
        <v>3653</v>
      </c>
      <c r="P22" s="213">
        <v>89961438.670000002</v>
      </c>
      <c r="Q22" s="212">
        <v>2257</v>
      </c>
      <c r="R22" s="213">
        <v>33969479.450000003</v>
      </c>
      <c r="S22" s="212">
        <v>5395</v>
      </c>
      <c r="T22" s="213">
        <v>112189994.55</v>
      </c>
      <c r="U22" s="212">
        <v>515</v>
      </c>
      <c r="V22" s="213">
        <v>11740923.57</v>
      </c>
    </row>
    <row r="23" spans="2:22" x14ac:dyDescent="0.25">
      <c r="B23" s="551" t="s">
        <v>1146</v>
      </c>
      <c r="C23" s="336"/>
      <c r="D23" s="221" t="s">
        <v>2</v>
      </c>
      <c r="E23" s="193">
        <v>4395</v>
      </c>
      <c r="F23" s="195">
        <v>1.03075616929261E-2</v>
      </c>
      <c r="G23" s="194">
        <v>92179160.859999999</v>
      </c>
      <c r="H23" s="195">
        <v>1.4182229206830099E-2</v>
      </c>
      <c r="I23" s="189">
        <v>1289</v>
      </c>
      <c r="J23" s="188">
        <v>9144946.9700000007</v>
      </c>
      <c r="K23" s="189">
        <v>3051</v>
      </c>
      <c r="L23" s="188">
        <v>81788966.629999995</v>
      </c>
      <c r="M23" s="189">
        <v>55</v>
      </c>
      <c r="N23" s="188">
        <v>1245247.26</v>
      </c>
      <c r="O23" s="214">
        <v>2516</v>
      </c>
      <c r="P23" s="194">
        <v>63394253.689999998</v>
      </c>
      <c r="Q23" s="214">
        <v>1879</v>
      </c>
      <c r="R23" s="194">
        <v>28784907.170000002</v>
      </c>
      <c r="S23" s="214">
        <v>3965</v>
      </c>
      <c r="T23" s="194">
        <v>83924703.659999996</v>
      </c>
      <c r="U23" s="214">
        <v>430</v>
      </c>
      <c r="V23" s="194">
        <v>8254457.2000000002</v>
      </c>
    </row>
    <row r="24" spans="2:22" x14ac:dyDescent="0.25">
      <c r="B24" s="545" t="s">
        <v>1147</v>
      </c>
      <c r="C24" s="336"/>
      <c r="D24" s="220" t="s">
        <v>2</v>
      </c>
      <c r="E24" s="196">
        <v>3521</v>
      </c>
      <c r="F24" s="40">
        <v>8.2577758181553804E-3</v>
      </c>
      <c r="G24" s="41">
        <v>75137324.530000001</v>
      </c>
      <c r="H24" s="40">
        <v>1.15602566624671E-2</v>
      </c>
      <c r="I24" s="186">
        <v>1156</v>
      </c>
      <c r="J24" s="187">
        <v>8853525.1099999994</v>
      </c>
      <c r="K24" s="186">
        <v>2311</v>
      </c>
      <c r="L24" s="187">
        <v>65032209.100000001</v>
      </c>
      <c r="M24" s="186">
        <v>54</v>
      </c>
      <c r="N24" s="187">
        <v>1251590.32</v>
      </c>
      <c r="O24" s="212">
        <v>1933</v>
      </c>
      <c r="P24" s="213">
        <v>49537496.399999999</v>
      </c>
      <c r="Q24" s="212">
        <v>1588</v>
      </c>
      <c r="R24" s="213">
        <v>25599828.129999999</v>
      </c>
      <c r="S24" s="212">
        <v>3084</v>
      </c>
      <c r="T24" s="213">
        <v>65758118.43</v>
      </c>
      <c r="U24" s="212">
        <v>437</v>
      </c>
      <c r="V24" s="213">
        <v>9379206.0999999996</v>
      </c>
    </row>
    <row r="25" spans="2:22" x14ac:dyDescent="0.25">
      <c r="B25" s="551" t="s">
        <v>1148</v>
      </c>
      <c r="C25" s="336"/>
      <c r="D25" s="221" t="s">
        <v>2</v>
      </c>
      <c r="E25" s="193">
        <v>3514</v>
      </c>
      <c r="F25" s="195">
        <v>8.2413587688151095E-3</v>
      </c>
      <c r="G25" s="194">
        <v>79749276.230000004</v>
      </c>
      <c r="H25" s="195">
        <v>1.22698287120496E-2</v>
      </c>
      <c r="I25" s="189">
        <v>1347</v>
      </c>
      <c r="J25" s="188">
        <v>10129097.76</v>
      </c>
      <c r="K25" s="189">
        <v>2122</v>
      </c>
      <c r="L25" s="188">
        <v>68582619.890000001</v>
      </c>
      <c r="M25" s="189">
        <v>45</v>
      </c>
      <c r="N25" s="188">
        <v>1037558.58</v>
      </c>
      <c r="O25" s="214">
        <v>1615</v>
      </c>
      <c r="P25" s="194">
        <v>48198025.670000002</v>
      </c>
      <c r="Q25" s="214">
        <v>1899</v>
      </c>
      <c r="R25" s="194">
        <v>31551250.559999999</v>
      </c>
      <c r="S25" s="214">
        <v>3041</v>
      </c>
      <c r="T25" s="194">
        <v>67600612.390000001</v>
      </c>
      <c r="U25" s="214">
        <v>473</v>
      </c>
      <c r="V25" s="194">
        <v>12148663.84</v>
      </c>
    </row>
    <row r="26" spans="2:22" x14ac:dyDescent="0.25">
      <c r="B26" s="545" t="s">
        <v>1149</v>
      </c>
      <c r="C26" s="336"/>
      <c r="D26" s="220" t="s">
        <v>2</v>
      </c>
      <c r="E26" s="196">
        <v>21362</v>
      </c>
      <c r="F26" s="40">
        <v>5.0100144000975601E-2</v>
      </c>
      <c r="G26" s="41">
        <v>568752849.22000003</v>
      </c>
      <c r="H26" s="40">
        <v>8.7505496843548997E-2</v>
      </c>
      <c r="I26" s="186">
        <v>10027</v>
      </c>
      <c r="J26" s="187">
        <v>92191461.370000005</v>
      </c>
      <c r="K26" s="186">
        <v>11063</v>
      </c>
      <c r="L26" s="187">
        <v>469323203.35000002</v>
      </c>
      <c r="M26" s="186">
        <v>272</v>
      </c>
      <c r="N26" s="187">
        <v>7238184.5</v>
      </c>
      <c r="O26" s="212">
        <v>9871</v>
      </c>
      <c r="P26" s="213">
        <v>332898486.23000002</v>
      </c>
      <c r="Q26" s="212">
        <v>11491</v>
      </c>
      <c r="R26" s="213">
        <v>235854362.99000001</v>
      </c>
      <c r="S26" s="212">
        <v>17921</v>
      </c>
      <c r="T26" s="213">
        <v>479768501.55000001</v>
      </c>
      <c r="U26" s="212">
        <v>3441</v>
      </c>
      <c r="V26" s="213">
        <v>88984347.670000002</v>
      </c>
    </row>
    <row r="27" spans="2:22" x14ac:dyDescent="0.25">
      <c r="B27" s="556" t="s">
        <v>116</v>
      </c>
      <c r="C27" s="381"/>
      <c r="D27" s="222" t="s">
        <v>2</v>
      </c>
      <c r="E27" s="197">
        <v>426386</v>
      </c>
      <c r="F27" s="198">
        <v>1</v>
      </c>
      <c r="G27" s="199">
        <v>6499624249.1700001</v>
      </c>
      <c r="H27" s="198">
        <v>1</v>
      </c>
      <c r="I27" s="191">
        <v>67708</v>
      </c>
      <c r="J27" s="192">
        <v>522677537.73000002</v>
      </c>
      <c r="K27" s="191">
        <v>357285</v>
      </c>
      <c r="L27" s="192">
        <v>5944284491.1599998</v>
      </c>
      <c r="M27" s="191">
        <v>1393</v>
      </c>
      <c r="N27" s="192">
        <v>32662220.280000001</v>
      </c>
      <c r="O27" s="215">
        <v>213274</v>
      </c>
      <c r="P27" s="216">
        <v>3688904007.6799998</v>
      </c>
      <c r="Q27" s="215">
        <v>213112</v>
      </c>
      <c r="R27" s="216">
        <v>2810720241.4899998</v>
      </c>
      <c r="S27" s="215">
        <v>410435</v>
      </c>
      <c r="T27" s="216">
        <v>6162799832.54</v>
      </c>
      <c r="U27" s="215">
        <v>15951</v>
      </c>
      <c r="V27" s="216">
        <v>336824416.63</v>
      </c>
    </row>
    <row r="28" spans="2:22" x14ac:dyDescent="0.25">
      <c r="B28" s="523" t="s">
        <v>2</v>
      </c>
      <c r="C28" s="336"/>
      <c r="D28" s="174" t="s">
        <v>2</v>
      </c>
      <c r="E28" s="175" t="s">
        <v>2</v>
      </c>
      <c r="F28" s="175" t="s">
        <v>2</v>
      </c>
      <c r="G28" s="175" t="s">
        <v>2</v>
      </c>
      <c r="H28" s="175" t="s">
        <v>2</v>
      </c>
      <c r="I28" s="175" t="s">
        <v>2</v>
      </c>
      <c r="J28" s="175" t="s">
        <v>2</v>
      </c>
      <c r="K28" s="175" t="s">
        <v>2</v>
      </c>
      <c r="L28" s="175" t="s">
        <v>2</v>
      </c>
      <c r="M28" s="175" t="s">
        <v>2</v>
      </c>
      <c r="N28" s="175" t="s">
        <v>2</v>
      </c>
      <c r="O28" s="175" t="s">
        <v>2</v>
      </c>
      <c r="P28" s="175" t="s">
        <v>2</v>
      </c>
      <c r="Q28" s="175" t="s">
        <v>2</v>
      </c>
      <c r="R28" s="175" t="s">
        <v>2</v>
      </c>
      <c r="S28" s="175" t="s">
        <v>2</v>
      </c>
      <c r="T28" s="175" t="s">
        <v>2</v>
      </c>
      <c r="U28" s="175" t="s">
        <v>2</v>
      </c>
      <c r="V28" s="175" t="s">
        <v>2</v>
      </c>
    </row>
    <row r="29" spans="2:22" x14ac:dyDescent="0.25">
      <c r="B29" s="390" t="s">
        <v>891</v>
      </c>
      <c r="C29" s="381"/>
      <c r="D29" s="377"/>
      <c r="E29" s="218" t="s">
        <v>2</v>
      </c>
      <c r="F29" s="175" t="s">
        <v>2</v>
      </c>
      <c r="G29" s="175" t="s">
        <v>2</v>
      </c>
      <c r="H29" s="175" t="s">
        <v>2</v>
      </c>
      <c r="I29" s="175" t="s">
        <v>2</v>
      </c>
      <c r="J29" s="175" t="s">
        <v>2</v>
      </c>
      <c r="K29" s="175" t="s">
        <v>2</v>
      </c>
      <c r="L29" s="175" t="s">
        <v>2</v>
      </c>
      <c r="M29" s="175" t="s">
        <v>2</v>
      </c>
      <c r="N29" s="175" t="s">
        <v>2</v>
      </c>
      <c r="O29" s="175" t="s">
        <v>2</v>
      </c>
      <c r="P29" s="175" t="s">
        <v>2</v>
      </c>
      <c r="Q29" s="175" t="s">
        <v>2</v>
      </c>
      <c r="R29" s="175" t="s">
        <v>2</v>
      </c>
      <c r="S29" s="175" t="s">
        <v>2</v>
      </c>
      <c r="T29" s="175" t="s">
        <v>2</v>
      </c>
      <c r="U29" s="175" t="s">
        <v>2</v>
      </c>
      <c r="V29" s="175" t="s">
        <v>2</v>
      </c>
    </row>
    <row r="30" spans="2:22" x14ac:dyDescent="0.25">
      <c r="B30" s="376" t="s">
        <v>1150</v>
      </c>
      <c r="C30" s="381"/>
      <c r="D30" s="377"/>
      <c r="E30" s="147">
        <v>0</v>
      </c>
      <c r="F30" s="175" t="s">
        <v>2</v>
      </c>
      <c r="G30" s="175" t="s">
        <v>2</v>
      </c>
      <c r="H30" s="175" t="s">
        <v>2</v>
      </c>
      <c r="I30" s="175" t="s">
        <v>2</v>
      </c>
      <c r="J30" s="175" t="s">
        <v>2</v>
      </c>
      <c r="K30" s="175" t="s">
        <v>2</v>
      </c>
      <c r="L30" s="175" t="s">
        <v>2</v>
      </c>
      <c r="M30" s="175" t="s">
        <v>2</v>
      </c>
      <c r="N30" s="175" t="s">
        <v>2</v>
      </c>
      <c r="O30" s="175" t="s">
        <v>2</v>
      </c>
      <c r="P30" s="175" t="s">
        <v>2</v>
      </c>
      <c r="Q30" s="175" t="s">
        <v>2</v>
      </c>
      <c r="R30" s="175" t="s">
        <v>2</v>
      </c>
      <c r="S30" s="175" t="s">
        <v>2</v>
      </c>
      <c r="T30" s="175" t="s">
        <v>2</v>
      </c>
      <c r="U30" s="175" t="s">
        <v>2</v>
      </c>
      <c r="V30" s="175" t="s">
        <v>2</v>
      </c>
    </row>
    <row r="31" spans="2:22" x14ac:dyDescent="0.25">
      <c r="B31" s="378" t="s">
        <v>1151</v>
      </c>
      <c r="C31" s="381"/>
      <c r="D31" s="377"/>
      <c r="E31" s="54">
        <v>348504.6</v>
      </c>
      <c r="F31" s="175" t="s">
        <v>2</v>
      </c>
      <c r="G31" s="175" t="s">
        <v>2</v>
      </c>
      <c r="H31" s="175" t="s">
        <v>2</v>
      </c>
      <c r="I31" s="175" t="s">
        <v>2</v>
      </c>
      <c r="J31" s="175" t="s">
        <v>2</v>
      </c>
      <c r="K31" s="175" t="s">
        <v>2</v>
      </c>
      <c r="L31" s="175" t="s">
        <v>2</v>
      </c>
      <c r="M31" s="175" t="s">
        <v>2</v>
      </c>
      <c r="N31" s="175" t="s">
        <v>2</v>
      </c>
      <c r="O31" s="175" t="s">
        <v>2</v>
      </c>
      <c r="P31" s="175" t="s">
        <v>2</v>
      </c>
      <c r="Q31" s="175" t="s">
        <v>2</v>
      </c>
      <c r="R31" s="175" t="s">
        <v>2</v>
      </c>
      <c r="S31" s="175" t="s">
        <v>2</v>
      </c>
      <c r="T31" s="175" t="s">
        <v>2</v>
      </c>
      <c r="U31" s="175" t="s">
        <v>2</v>
      </c>
      <c r="V31" s="175" t="s">
        <v>2</v>
      </c>
    </row>
    <row r="32" spans="2:22" x14ac:dyDescent="0.25">
      <c r="B32" s="376" t="s">
        <v>1152</v>
      </c>
      <c r="C32" s="381"/>
      <c r="D32" s="377"/>
      <c r="E32" s="51">
        <v>5572.2760512458899</v>
      </c>
      <c r="F32" s="175" t="s">
        <v>2</v>
      </c>
      <c r="G32" s="175" t="s">
        <v>2</v>
      </c>
      <c r="H32" s="175" t="s">
        <v>2</v>
      </c>
      <c r="I32" s="175" t="s">
        <v>2</v>
      </c>
      <c r="J32" s="175" t="s">
        <v>2</v>
      </c>
      <c r="K32" s="175" t="s">
        <v>2</v>
      </c>
      <c r="L32" s="175" t="s">
        <v>2</v>
      </c>
      <c r="M32" s="175" t="s">
        <v>2</v>
      </c>
      <c r="N32" s="175" t="s">
        <v>2</v>
      </c>
      <c r="O32" s="175" t="s">
        <v>2</v>
      </c>
      <c r="P32" s="175" t="s">
        <v>2</v>
      </c>
      <c r="Q32" s="175" t="s">
        <v>2</v>
      </c>
      <c r="R32" s="175" t="s">
        <v>2</v>
      </c>
      <c r="S32" s="175" t="s">
        <v>2</v>
      </c>
      <c r="T32" s="175" t="s">
        <v>2</v>
      </c>
      <c r="U32" s="175" t="s">
        <v>2</v>
      </c>
      <c r="V32" s="175" t="s">
        <v>2</v>
      </c>
    </row>
    <row r="33" spans="2:22" x14ac:dyDescent="0.25">
      <c r="B33" s="378" t="s">
        <v>1153</v>
      </c>
      <c r="C33" s="381"/>
      <c r="D33" s="377"/>
      <c r="E33" s="54">
        <v>5275.1217993398004</v>
      </c>
      <c r="F33" s="175" t="s">
        <v>2</v>
      </c>
      <c r="G33" s="175" t="s">
        <v>2</v>
      </c>
      <c r="H33" s="175" t="s">
        <v>2</v>
      </c>
      <c r="I33" s="175" t="s">
        <v>2</v>
      </c>
      <c r="J33" s="175" t="s">
        <v>2</v>
      </c>
      <c r="K33" s="175" t="s">
        <v>2</v>
      </c>
      <c r="L33" s="175" t="s">
        <v>2</v>
      </c>
      <c r="M33" s="175" t="s">
        <v>2</v>
      </c>
      <c r="N33" s="175" t="s">
        <v>2</v>
      </c>
      <c r="O33" s="175" t="s">
        <v>2</v>
      </c>
      <c r="P33" s="175" t="s">
        <v>2</v>
      </c>
      <c r="Q33" s="175" t="s">
        <v>2</v>
      </c>
      <c r="R33" s="175" t="s">
        <v>2</v>
      </c>
      <c r="S33" s="175" t="s">
        <v>2</v>
      </c>
      <c r="T33" s="175" t="s">
        <v>2</v>
      </c>
      <c r="U33" s="175" t="s">
        <v>2</v>
      </c>
      <c r="V33" s="175" t="s">
        <v>2</v>
      </c>
    </row>
  </sheetData>
  <sheetProtection sheet="1" objects="1" scenarios="1"/>
  <mergeCells count="44">
    <mergeCell ref="A1:B3"/>
    <mergeCell ref="C1:W1"/>
    <mergeCell ref="C2:W2"/>
    <mergeCell ref="C3:W3"/>
    <mergeCell ref="B4:W4"/>
    <mergeCell ref="B6:C6"/>
    <mergeCell ref="B7:C7"/>
    <mergeCell ref="E7:H7"/>
    <mergeCell ref="I7:N7"/>
    <mergeCell ref="O7:R7"/>
    <mergeCell ref="S7:V7"/>
    <mergeCell ref="E8:H8"/>
    <mergeCell ref="I8:J8"/>
    <mergeCell ref="K8:L8"/>
    <mergeCell ref="M8:N8"/>
    <mergeCell ref="O8:P8"/>
    <mergeCell ref="Q8:R8"/>
    <mergeCell ref="S8:T8"/>
    <mergeCell ref="U8:V8"/>
    <mergeCell ref="B9:D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D29"/>
    <mergeCell ref="B30:D30"/>
    <mergeCell ref="B31:D31"/>
    <mergeCell ref="B32:D32"/>
    <mergeCell ref="B33:D33"/>
  </mergeCells>
  <pageMargins left="0.25" right="0.25" top="0.25" bottom="0.25" header="0.25" footer="0.25"/>
  <pageSetup scale="34" orientation="landscape" cellComments="atEnd"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L113"/>
  <sheetViews>
    <sheetView showGridLines="0" topLeftCell="A16" workbookViewId="0">
      <selection activeCell="F17" sqref="F17"/>
    </sheetView>
  </sheetViews>
  <sheetFormatPr baseColWidth="10" defaultColWidth="9.140625" defaultRowHeight="15" x14ac:dyDescent="0.25"/>
  <cols>
    <col min="1" max="2" width="1.5703125" customWidth="1"/>
    <col min="3" max="3" width="30.28515625" customWidth="1"/>
    <col min="4" max="4" width="8.140625" customWidth="1"/>
    <col min="5" max="5" width="28.42578125" customWidth="1"/>
    <col min="6" max="7" width="10.28515625" customWidth="1"/>
    <col min="8" max="10" width="17.85546875" customWidth="1"/>
    <col min="11" max="12" width="1.5703125" customWidth="1"/>
    <col min="13" max="13" width="0" hidden="1" customWidth="1"/>
  </cols>
  <sheetData>
    <row r="1" spans="1:12" ht="18" customHeight="1" x14ac:dyDescent="0.25">
      <c r="A1" s="336"/>
      <c r="B1" s="336"/>
      <c r="C1" s="336"/>
      <c r="D1" s="342" t="s">
        <v>0</v>
      </c>
      <c r="E1" s="336"/>
      <c r="F1" s="336"/>
      <c r="G1" s="336"/>
      <c r="H1" s="336"/>
      <c r="I1" s="336"/>
      <c r="J1" s="336"/>
      <c r="K1" s="336"/>
      <c r="L1" s="336"/>
    </row>
    <row r="2" spans="1:12" ht="18" customHeight="1" x14ac:dyDescent="0.25">
      <c r="A2" s="336"/>
      <c r="B2" s="336"/>
      <c r="C2" s="336"/>
      <c r="D2" s="342" t="s">
        <v>1</v>
      </c>
      <c r="E2" s="336"/>
      <c r="F2" s="336"/>
      <c r="G2" s="336"/>
      <c r="H2" s="336"/>
      <c r="I2" s="336"/>
      <c r="J2" s="336"/>
      <c r="K2" s="336"/>
      <c r="L2" s="336"/>
    </row>
    <row r="3" spans="1:12" ht="18" customHeight="1" x14ac:dyDescent="0.25">
      <c r="A3" s="336"/>
      <c r="B3" s="336"/>
      <c r="C3" s="336"/>
      <c r="D3" s="342" t="s">
        <v>2</v>
      </c>
      <c r="E3" s="336"/>
      <c r="F3" s="336"/>
      <c r="G3" s="336"/>
      <c r="H3" s="336"/>
      <c r="I3" s="336"/>
      <c r="J3" s="336"/>
      <c r="K3" s="336"/>
      <c r="L3" s="336"/>
    </row>
    <row r="4" spans="1:12" ht="15.75" x14ac:dyDescent="0.25">
      <c r="B4" s="151" t="s">
        <v>2</v>
      </c>
      <c r="C4" s="485" t="s">
        <v>2</v>
      </c>
      <c r="D4" s="336"/>
      <c r="E4" s="151" t="s">
        <v>2</v>
      </c>
      <c r="F4" s="151" t="s">
        <v>2</v>
      </c>
      <c r="G4" s="151" t="s">
        <v>2</v>
      </c>
      <c r="H4" s="223" t="s">
        <v>2</v>
      </c>
      <c r="I4" s="223" t="s">
        <v>2</v>
      </c>
      <c r="J4" s="223" t="s">
        <v>2</v>
      </c>
      <c r="K4" s="184" t="s">
        <v>2</v>
      </c>
    </row>
    <row r="5" spans="1:12" x14ac:dyDescent="0.25">
      <c r="B5" s="485" t="s">
        <v>1154</v>
      </c>
      <c r="C5" s="336"/>
      <c r="D5" s="336"/>
      <c r="E5" s="336"/>
      <c r="F5" s="336"/>
      <c r="G5" s="336"/>
      <c r="H5" s="223" t="s">
        <v>2</v>
      </c>
      <c r="I5" s="223" t="s">
        <v>2</v>
      </c>
      <c r="J5" s="223" t="s">
        <v>2</v>
      </c>
      <c r="K5" s="184" t="s">
        <v>2</v>
      </c>
    </row>
    <row r="6" spans="1:12" ht="15.75" x14ac:dyDescent="0.25">
      <c r="B6" s="151" t="s">
        <v>2</v>
      </c>
      <c r="C6" s="659" t="s">
        <v>2</v>
      </c>
      <c r="D6" s="336"/>
      <c r="E6" s="225" t="s">
        <v>2</v>
      </c>
      <c r="F6" s="225" t="s">
        <v>2</v>
      </c>
      <c r="G6" s="225" t="s">
        <v>2</v>
      </c>
      <c r="H6" s="223" t="s">
        <v>2</v>
      </c>
      <c r="I6" s="223" t="s">
        <v>2</v>
      </c>
      <c r="J6" s="223" t="s">
        <v>2</v>
      </c>
      <c r="K6" s="184" t="s">
        <v>2</v>
      </c>
    </row>
    <row r="7" spans="1:12" ht="15.75" x14ac:dyDescent="0.25">
      <c r="B7" s="226" t="s">
        <v>2</v>
      </c>
      <c r="C7" s="650" t="s">
        <v>1155</v>
      </c>
      <c r="D7" s="651"/>
      <c r="E7" s="227" t="s">
        <v>2</v>
      </c>
      <c r="F7" s="227" t="s">
        <v>2</v>
      </c>
      <c r="G7" s="227" t="s">
        <v>2</v>
      </c>
      <c r="H7" s="228" t="s">
        <v>2</v>
      </c>
      <c r="I7" s="228" t="s">
        <v>2</v>
      </c>
      <c r="J7" s="228" t="s">
        <v>2</v>
      </c>
      <c r="K7" s="229" t="s">
        <v>2</v>
      </c>
    </row>
    <row r="8" spans="1:12" ht="15.75" x14ac:dyDescent="0.25">
      <c r="B8" s="230" t="s">
        <v>2</v>
      </c>
      <c r="C8" s="551" t="s">
        <v>2</v>
      </c>
      <c r="D8" s="336"/>
      <c r="E8" s="225" t="s">
        <v>2</v>
      </c>
      <c r="F8" s="225" t="s">
        <v>2</v>
      </c>
      <c r="G8" s="225" t="s">
        <v>2</v>
      </c>
      <c r="H8" s="223" t="s">
        <v>2</v>
      </c>
      <c r="I8" s="223" t="s">
        <v>2</v>
      </c>
      <c r="J8" s="223" t="s">
        <v>2</v>
      </c>
      <c r="K8" s="231" t="s">
        <v>2</v>
      </c>
    </row>
    <row r="9" spans="1:12" ht="15.75" x14ac:dyDescent="0.25">
      <c r="B9" s="230" t="s">
        <v>2</v>
      </c>
      <c r="C9" s="551" t="s">
        <v>89</v>
      </c>
      <c r="D9" s="336"/>
      <c r="E9" s="225" t="s">
        <v>2</v>
      </c>
      <c r="F9" s="225" t="s">
        <v>2</v>
      </c>
      <c r="G9" s="225" t="s">
        <v>2</v>
      </c>
      <c r="H9" s="232">
        <v>45041</v>
      </c>
      <c r="I9" s="232">
        <v>45071</v>
      </c>
      <c r="J9" s="232">
        <v>45103</v>
      </c>
      <c r="K9" s="231" t="s">
        <v>2</v>
      </c>
    </row>
    <row r="10" spans="1:12" ht="15.75" x14ac:dyDescent="0.25">
      <c r="B10" s="230" t="s">
        <v>2</v>
      </c>
      <c r="C10" s="551" t="s">
        <v>1156</v>
      </c>
      <c r="D10" s="336"/>
      <c r="E10" s="225" t="s">
        <v>2</v>
      </c>
      <c r="F10" s="225" t="s">
        <v>2</v>
      </c>
      <c r="G10" s="225" t="s">
        <v>2</v>
      </c>
      <c r="H10" s="233">
        <v>113</v>
      </c>
      <c r="I10" s="233">
        <v>114</v>
      </c>
      <c r="J10" s="233">
        <v>115</v>
      </c>
      <c r="K10" s="231" t="s">
        <v>2</v>
      </c>
    </row>
    <row r="11" spans="1:12" ht="15.75" x14ac:dyDescent="0.25">
      <c r="B11" s="230" t="s">
        <v>2</v>
      </c>
      <c r="C11" s="551" t="s">
        <v>2</v>
      </c>
      <c r="D11" s="336"/>
      <c r="E11" s="225" t="s">
        <v>2</v>
      </c>
      <c r="F11" s="225" t="s">
        <v>2</v>
      </c>
      <c r="G11" s="225" t="s">
        <v>2</v>
      </c>
      <c r="H11" s="234" t="s">
        <v>2</v>
      </c>
      <c r="I11" s="234" t="s">
        <v>2</v>
      </c>
      <c r="J11" s="234" t="s">
        <v>2</v>
      </c>
      <c r="K11" s="231" t="s">
        <v>2</v>
      </c>
    </row>
    <row r="12" spans="1:12" ht="15.75" x14ac:dyDescent="0.25">
      <c r="B12" s="230" t="s">
        <v>2</v>
      </c>
      <c r="C12" s="551" t="s">
        <v>112</v>
      </c>
      <c r="D12" s="336"/>
      <c r="E12" s="225" t="s">
        <v>2</v>
      </c>
      <c r="F12" s="225" t="s">
        <v>2</v>
      </c>
      <c r="G12" s="225" t="s">
        <v>2</v>
      </c>
      <c r="H12" s="44">
        <v>6536994313.1300001</v>
      </c>
      <c r="I12" s="44">
        <v>6517524646.96</v>
      </c>
      <c r="J12" s="44">
        <v>6499624249.1700001</v>
      </c>
      <c r="K12" s="231" t="s">
        <v>2</v>
      </c>
    </row>
    <row r="13" spans="1:12" ht="15.75" x14ac:dyDescent="0.25">
      <c r="B13" s="230" t="s">
        <v>2</v>
      </c>
      <c r="C13" s="655" t="s">
        <v>2</v>
      </c>
      <c r="D13" s="336"/>
      <c r="E13" s="225" t="s">
        <v>2</v>
      </c>
      <c r="F13" s="225" t="s">
        <v>2</v>
      </c>
      <c r="G13" s="225" t="s">
        <v>2</v>
      </c>
      <c r="H13" s="234" t="s">
        <v>2</v>
      </c>
      <c r="I13" s="234" t="s">
        <v>2</v>
      </c>
      <c r="J13" s="234" t="s">
        <v>2</v>
      </c>
      <c r="K13" s="231" t="s">
        <v>2</v>
      </c>
    </row>
    <row r="14" spans="1:12" ht="15.75" x14ac:dyDescent="0.25">
      <c r="B14" s="230" t="s">
        <v>2</v>
      </c>
      <c r="C14" s="655" t="s">
        <v>1157</v>
      </c>
      <c r="D14" s="336"/>
      <c r="E14" s="225" t="s">
        <v>2</v>
      </c>
      <c r="F14" s="225" t="s">
        <v>2</v>
      </c>
      <c r="G14" s="225" t="s">
        <v>2</v>
      </c>
      <c r="H14" s="234" t="s">
        <v>2</v>
      </c>
      <c r="I14" s="234" t="s">
        <v>2</v>
      </c>
      <c r="J14" s="234" t="s">
        <v>2</v>
      </c>
      <c r="K14" s="231" t="s">
        <v>2</v>
      </c>
    </row>
    <row r="15" spans="1:12" ht="15.75" x14ac:dyDescent="0.25">
      <c r="B15" s="230" t="s">
        <v>2</v>
      </c>
      <c r="C15" s="551" t="s">
        <v>1158</v>
      </c>
      <c r="D15" s="336"/>
      <c r="E15" s="336"/>
      <c r="F15" s="89" t="s">
        <v>2</v>
      </c>
      <c r="G15" s="89" t="s">
        <v>2</v>
      </c>
      <c r="H15" s="44">
        <v>246099.85</v>
      </c>
      <c r="I15" s="44">
        <v>79859.73</v>
      </c>
      <c r="J15" s="44">
        <v>299209.28999999998</v>
      </c>
      <c r="K15" s="231" t="s">
        <v>2</v>
      </c>
    </row>
    <row r="16" spans="1:12" ht="15.75" x14ac:dyDescent="0.25">
      <c r="B16" s="230" t="s">
        <v>2</v>
      </c>
      <c r="C16" s="551" t="s">
        <v>1159</v>
      </c>
      <c r="D16" s="336"/>
      <c r="E16" s="336"/>
      <c r="F16" s="89" t="s">
        <v>2</v>
      </c>
      <c r="G16" s="89" t="s">
        <v>2</v>
      </c>
      <c r="H16" s="44">
        <v>-245156.67</v>
      </c>
      <c r="I16" s="44">
        <v>-82239.78</v>
      </c>
      <c r="J16" s="44">
        <v>-259976.24</v>
      </c>
      <c r="K16" s="231" t="s">
        <v>2</v>
      </c>
    </row>
    <row r="17" spans="2:11" ht="15.75" x14ac:dyDescent="0.25">
      <c r="B17" s="230" t="s">
        <v>2</v>
      </c>
      <c r="C17" s="551" t="s">
        <v>1160</v>
      </c>
      <c r="D17" s="336"/>
      <c r="E17" s="336"/>
      <c r="F17" s="89" t="s">
        <v>2</v>
      </c>
      <c r="G17" s="89" t="s">
        <v>2</v>
      </c>
      <c r="H17" s="44">
        <v>943.18</v>
      </c>
      <c r="I17" s="44">
        <v>-2380.0500000000002</v>
      </c>
      <c r="J17" s="44">
        <v>39233.050000000003</v>
      </c>
      <c r="K17" s="231" t="s">
        <v>2</v>
      </c>
    </row>
    <row r="18" spans="2:11" ht="15.75" x14ac:dyDescent="0.25">
      <c r="B18" s="230" t="s">
        <v>2</v>
      </c>
      <c r="C18" s="551" t="s">
        <v>2</v>
      </c>
      <c r="D18" s="336"/>
      <c r="E18" s="224" t="s">
        <v>2</v>
      </c>
      <c r="F18" s="115" t="s">
        <v>2</v>
      </c>
      <c r="G18" s="115" t="s">
        <v>2</v>
      </c>
      <c r="H18" s="234" t="s">
        <v>2</v>
      </c>
      <c r="I18" s="234" t="s">
        <v>2</v>
      </c>
      <c r="J18" s="234"/>
      <c r="K18" s="231" t="s">
        <v>2</v>
      </c>
    </row>
    <row r="19" spans="2:11" ht="15.75" x14ac:dyDescent="0.25">
      <c r="B19" s="230" t="s">
        <v>2</v>
      </c>
      <c r="C19" s="656" t="s">
        <v>1161</v>
      </c>
      <c r="D19" s="336"/>
      <c r="E19" s="336"/>
      <c r="F19" s="115" t="s">
        <v>2</v>
      </c>
      <c r="G19" s="115" t="s">
        <v>2</v>
      </c>
      <c r="H19" s="235">
        <v>0.99616749055312304</v>
      </c>
      <c r="I19" s="235">
        <v>1.0298028806258173</v>
      </c>
      <c r="J19" s="235">
        <v>0.86890000000000001</v>
      </c>
      <c r="K19" s="231" t="s">
        <v>2</v>
      </c>
    </row>
    <row r="20" spans="2:11" ht="15.75" x14ac:dyDescent="0.25">
      <c r="B20" s="230" t="s">
        <v>2</v>
      </c>
      <c r="C20" s="656" t="s">
        <v>1162</v>
      </c>
      <c r="D20" s="336"/>
      <c r="E20" s="336"/>
      <c r="F20" s="115" t="s">
        <v>2</v>
      </c>
      <c r="G20" s="115" t="s">
        <v>2</v>
      </c>
      <c r="H20" s="235">
        <v>0.76053333320448335</v>
      </c>
      <c r="I20" s="235">
        <v>0.76070662557492341</v>
      </c>
      <c r="J20" s="235">
        <v>0.76060000000000005</v>
      </c>
      <c r="K20" s="231" t="s">
        <v>2</v>
      </c>
    </row>
    <row r="21" spans="2:11" ht="15.75" x14ac:dyDescent="0.25">
      <c r="B21" s="230" t="s">
        <v>2</v>
      </c>
      <c r="C21" s="656" t="s">
        <v>2</v>
      </c>
      <c r="D21" s="336"/>
      <c r="E21" s="224" t="s">
        <v>2</v>
      </c>
      <c r="F21" s="115" t="s">
        <v>2</v>
      </c>
      <c r="G21" s="115" t="s">
        <v>2</v>
      </c>
      <c r="H21" s="234" t="s">
        <v>2</v>
      </c>
      <c r="I21" s="234" t="s">
        <v>2</v>
      </c>
      <c r="J21" s="234"/>
      <c r="K21" s="231" t="s">
        <v>2</v>
      </c>
    </row>
    <row r="22" spans="2:11" ht="15.75" x14ac:dyDescent="0.25">
      <c r="B22" s="230" t="s">
        <v>2</v>
      </c>
      <c r="C22" s="551" t="s">
        <v>1163</v>
      </c>
      <c r="D22" s="336"/>
      <c r="E22" s="336"/>
      <c r="F22" s="89" t="s">
        <v>2</v>
      </c>
      <c r="G22" s="89" t="s">
        <v>2</v>
      </c>
      <c r="H22" s="44">
        <v>782976.25</v>
      </c>
      <c r="I22" s="44">
        <v>113942.22</v>
      </c>
      <c r="J22" s="44">
        <v>402653.36</v>
      </c>
      <c r="K22" s="231" t="s">
        <v>2</v>
      </c>
    </row>
    <row r="23" spans="2:11" ht="15.75" x14ac:dyDescent="0.25">
      <c r="B23" s="230" t="s">
        <v>2</v>
      </c>
      <c r="C23" s="551" t="s">
        <v>1164</v>
      </c>
      <c r="D23" s="336"/>
      <c r="E23" s="336"/>
      <c r="F23" s="89" t="s">
        <v>2</v>
      </c>
      <c r="G23" s="89" t="s">
        <v>2</v>
      </c>
      <c r="H23" s="44">
        <v>-812760.2</v>
      </c>
      <c r="I23" s="44">
        <v>-169296.43</v>
      </c>
      <c r="J23" s="44">
        <v>-495555.93</v>
      </c>
      <c r="K23" s="231" t="s">
        <v>2</v>
      </c>
    </row>
    <row r="24" spans="2:11" ht="15.75" x14ac:dyDescent="0.25">
      <c r="B24" s="230" t="s">
        <v>2</v>
      </c>
      <c r="C24" s="551" t="s">
        <v>1165</v>
      </c>
      <c r="D24" s="336"/>
      <c r="E24" s="336"/>
      <c r="F24" s="89" t="s">
        <v>2</v>
      </c>
      <c r="G24" s="89" t="s">
        <v>2</v>
      </c>
      <c r="H24" s="44">
        <v>-29783.95</v>
      </c>
      <c r="I24" s="44">
        <v>-55354.21</v>
      </c>
      <c r="J24" s="44">
        <v>-92902.57</v>
      </c>
      <c r="K24" s="231" t="s">
        <v>2</v>
      </c>
    </row>
    <row r="25" spans="2:11" ht="15.75" x14ac:dyDescent="0.25">
      <c r="B25" s="230" t="s">
        <v>2</v>
      </c>
      <c r="C25" s="551" t="s">
        <v>2</v>
      </c>
      <c r="D25" s="336"/>
      <c r="E25" s="224" t="s">
        <v>2</v>
      </c>
      <c r="F25" s="115" t="s">
        <v>2</v>
      </c>
      <c r="G25" s="115" t="s">
        <v>2</v>
      </c>
      <c r="H25" s="234" t="s">
        <v>2</v>
      </c>
      <c r="I25" s="234" t="s">
        <v>2</v>
      </c>
      <c r="J25" s="234"/>
      <c r="K25" s="231" t="s">
        <v>2</v>
      </c>
    </row>
    <row r="26" spans="2:11" ht="15.75" x14ac:dyDescent="0.25">
      <c r="B26" s="230" t="s">
        <v>2</v>
      </c>
      <c r="C26" s="656" t="s">
        <v>1166</v>
      </c>
      <c r="D26" s="336"/>
      <c r="E26" s="336"/>
      <c r="F26" s="115" t="s">
        <v>2</v>
      </c>
      <c r="G26" s="115" t="s">
        <v>2</v>
      </c>
      <c r="H26" s="235">
        <v>1.0380394041326286</v>
      </c>
      <c r="I26" s="235">
        <v>1.4858094743107515</v>
      </c>
      <c r="J26" s="235">
        <v>1.2306999999999999</v>
      </c>
      <c r="K26" s="231" t="s">
        <v>2</v>
      </c>
    </row>
    <row r="27" spans="2:11" ht="15.75" x14ac:dyDescent="0.25">
      <c r="B27" s="230" t="s">
        <v>2</v>
      </c>
      <c r="C27" s="656" t="s">
        <v>1167</v>
      </c>
      <c r="D27" s="336"/>
      <c r="E27" s="336"/>
      <c r="F27" s="115" t="s">
        <v>2</v>
      </c>
      <c r="G27" s="115" t="s">
        <v>2</v>
      </c>
      <c r="H27" s="235">
        <v>0.81617750019955371</v>
      </c>
      <c r="I27" s="235">
        <v>0.81586820151047978</v>
      </c>
      <c r="J27" s="235">
        <v>0.8165</v>
      </c>
      <c r="K27" s="231" t="s">
        <v>2</v>
      </c>
    </row>
    <row r="28" spans="2:11" ht="15.75" x14ac:dyDescent="0.25">
      <c r="B28" s="230" t="s">
        <v>2</v>
      </c>
      <c r="C28" s="656" t="s">
        <v>2</v>
      </c>
      <c r="D28" s="336"/>
      <c r="E28" s="224" t="s">
        <v>2</v>
      </c>
      <c r="F28" s="115" t="s">
        <v>2</v>
      </c>
      <c r="G28" s="115" t="s">
        <v>2</v>
      </c>
      <c r="H28" s="234" t="s">
        <v>2</v>
      </c>
      <c r="I28" s="234" t="s">
        <v>2</v>
      </c>
      <c r="J28" s="234"/>
      <c r="K28" s="231" t="s">
        <v>2</v>
      </c>
    </row>
    <row r="29" spans="2:11" ht="15.75" x14ac:dyDescent="0.25">
      <c r="B29" s="230" t="s">
        <v>2</v>
      </c>
      <c r="C29" s="551" t="s">
        <v>1168</v>
      </c>
      <c r="D29" s="336"/>
      <c r="E29" s="336"/>
      <c r="F29" s="89" t="s">
        <v>2</v>
      </c>
      <c r="G29" s="89" t="s">
        <v>2</v>
      </c>
      <c r="H29" s="44">
        <v>321477.63</v>
      </c>
      <c r="I29" s="44">
        <v>388513.96</v>
      </c>
      <c r="J29" s="44">
        <v>389606.76</v>
      </c>
      <c r="K29" s="231" t="s">
        <v>2</v>
      </c>
    </row>
    <row r="30" spans="2:11" ht="15.75" x14ac:dyDescent="0.25">
      <c r="B30" s="230" t="s">
        <v>2</v>
      </c>
      <c r="C30" s="551" t="s">
        <v>1169</v>
      </c>
      <c r="D30" s="336"/>
      <c r="E30" s="336"/>
      <c r="F30" s="89" t="s">
        <v>2</v>
      </c>
      <c r="G30" s="89" t="s">
        <v>2</v>
      </c>
      <c r="H30" s="44">
        <v>-527308.11</v>
      </c>
      <c r="I30" s="44">
        <v>-468967.23</v>
      </c>
      <c r="J30" s="44">
        <v>-431925.62</v>
      </c>
      <c r="K30" s="231" t="s">
        <v>2</v>
      </c>
    </row>
    <row r="31" spans="2:11" ht="15.75" x14ac:dyDescent="0.25">
      <c r="B31" s="230" t="s">
        <v>2</v>
      </c>
      <c r="C31" s="551" t="s">
        <v>1170</v>
      </c>
      <c r="D31" s="336"/>
      <c r="E31" s="336"/>
      <c r="F31" s="89" t="s">
        <v>2</v>
      </c>
      <c r="G31" s="89" t="s">
        <v>2</v>
      </c>
      <c r="H31" s="44">
        <v>-205830.48</v>
      </c>
      <c r="I31" s="44">
        <v>-80453.27</v>
      </c>
      <c r="J31" s="44">
        <v>-42318.86</v>
      </c>
      <c r="K31" s="231" t="s">
        <v>2</v>
      </c>
    </row>
    <row r="32" spans="2:11" ht="15.75" x14ac:dyDescent="0.25">
      <c r="B32" s="230" t="s">
        <v>2</v>
      </c>
      <c r="C32" s="551" t="s">
        <v>2</v>
      </c>
      <c r="D32" s="336"/>
      <c r="E32" s="224" t="s">
        <v>2</v>
      </c>
      <c r="F32" s="115" t="s">
        <v>2</v>
      </c>
      <c r="G32" s="115" t="s">
        <v>2</v>
      </c>
      <c r="H32" s="234" t="s">
        <v>2</v>
      </c>
      <c r="I32" s="234" t="s">
        <v>2</v>
      </c>
      <c r="J32" s="234"/>
      <c r="K32" s="231" t="s">
        <v>2</v>
      </c>
    </row>
    <row r="33" spans="2:11" ht="15.75" x14ac:dyDescent="0.25">
      <c r="B33" s="230" t="s">
        <v>2</v>
      </c>
      <c r="C33" s="656" t="s">
        <v>1171</v>
      </c>
      <c r="D33" s="336"/>
      <c r="E33" s="336"/>
      <c r="F33" s="115" t="s">
        <v>2</v>
      </c>
      <c r="G33" s="115" t="s">
        <v>2</v>
      </c>
      <c r="H33" s="235">
        <v>1.6402637720080244</v>
      </c>
      <c r="I33" s="235">
        <v>1.2070794830641349</v>
      </c>
      <c r="J33" s="235">
        <v>1.1086</v>
      </c>
      <c r="K33" s="231" t="s">
        <v>2</v>
      </c>
    </row>
    <row r="34" spans="2:11" ht="15.75" x14ac:dyDescent="0.25">
      <c r="B34" s="230" t="s">
        <v>2</v>
      </c>
      <c r="C34" s="656" t="s">
        <v>1172</v>
      </c>
      <c r="D34" s="336"/>
      <c r="E34" s="336"/>
      <c r="F34" s="115" t="s">
        <v>2</v>
      </c>
      <c r="G34" s="115" t="s">
        <v>2</v>
      </c>
      <c r="H34" s="235">
        <v>0.997</v>
      </c>
      <c r="I34" s="235">
        <v>0.99587265713990947</v>
      </c>
      <c r="J34" s="235">
        <v>0.99609999999999999</v>
      </c>
      <c r="K34" s="231" t="s">
        <v>2</v>
      </c>
    </row>
    <row r="35" spans="2:11" ht="15.75" x14ac:dyDescent="0.25">
      <c r="B35" s="230" t="s">
        <v>2</v>
      </c>
      <c r="C35" s="656" t="s">
        <v>2</v>
      </c>
      <c r="D35" s="336"/>
      <c r="E35" s="224" t="s">
        <v>2</v>
      </c>
      <c r="F35" s="115" t="s">
        <v>2</v>
      </c>
      <c r="G35" s="115" t="s">
        <v>2</v>
      </c>
      <c r="H35" s="234" t="s">
        <v>2</v>
      </c>
      <c r="I35" s="234" t="s">
        <v>2</v>
      </c>
      <c r="J35" s="234"/>
      <c r="K35" s="231" t="s">
        <v>2</v>
      </c>
    </row>
    <row r="36" spans="2:11" ht="15.75" x14ac:dyDescent="0.25">
      <c r="B36" s="230" t="s">
        <v>2</v>
      </c>
      <c r="C36" s="657" t="s">
        <v>1173</v>
      </c>
      <c r="D36" s="336"/>
      <c r="E36" s="224" t="s">
        <v>2</v>
      </c>
      <c r="F36" s="115" t="s">
        <v>2</v>
      </c>
      <c r="G36" s="115" t="s">
        <v>2</v>
      </c>
      <c r="H36" s="44">
        <v>-234671.25</v>
      </c>
      <c r="I36" s="44">
        <v>-22643.97</v>
      </c>
      <c r="J36" s="44">
        <v>-95988.38</v>
      </c>
      <c r="K36" s="231" t="s">
        <v>2</v>
      </c>
    </row>
    <row r="37" spans="2:11" ht="15.75" x14ac:dyDescent="0.25">
      <c r="B37" s="230" t="s">
        <v>2</v>
      </c>
      <c r="C37" s="657" t="s">
        <v>1174</v>
      </c>
      <c r="D37" s="336"/>
      <c r="E37" s="224" t="s">
        <v>2</v>
      </c>
      <c r="F37" s="115" t="s">
        <v>2</v>
      </c>
      <c r="G37" s="115" t="s">
        <v>2</v>
      </c>
      <c r="H37" s="44">
        <v>353026.06</v>
      </c>
      <c r="I37" s="44">
        <v>-14575.06</v>
      </c>
      <c r="J37" s="44">
        <v>151138.63</v>
      </c>
      <c r="K37" s="231" t="s">
        <v>2</v>
      </c>
    </row>
    <row r="38" spans="2:11" ht="15.75" x14ac:dyDescent="0.25">
      <c r="B38" s="230" t="s">
        <v>2</v>
      </c>
      <c r="C38" s="551" t="s">
        <v>2</v>
      </c>
      <c r="D38" s="336"/>
      <c r="E38" s="224" t="s">
        <v>2</v>
      </c>
      <c r="F38" s="115" t="s">
        <v>2</v>
      </c>
      <c r="G38" s="115" t="s">
        <v>2</v>
      </c>
      <c r="H38" s="234" t="s">
        <v>2</v>
      </c>
      <c r="I38" s="234"/>
      <c r="J38" s="234"/>
      <c r="K38" s="231" t="s">
        <v>2</v>
      </c>
    </row>
    <row r="39" spans="2:11" ht="15.75" x14ac:dyDescent="0.25">
      <c r="B39" s="230" t="s">
        <v>2</v>
      </c>
      <c r="C39" s="551" t="s">
        <v>1175</v>
      </c>
      <c r="D39" s="336"/>
      <c r="E39" s="224" t="s">
        <v>2</v>
      </c>
      <c r="F39" s="115" t="s">
        <v>2</v>
      </c>
      <c r="G39" s="115" t="s">
        <v>2</v>
      </c>
      <c r="H39" s="44">
        <v>2109426.4300000002</v>
      </c>
      <c r="I39" s="44">
        <v>972651.6</v>
      </c>
      <c r="J39" s="44">
        <v>1270085.24</v>
      </c>
      <c r="K39" s="231" t="s">
        <v>2</v>
      </c>
    </row>
    <row r="40" spans="2:11" ht="15.75" x14ac:dyDescent="0.25">
      <c r="B40" s="230" t="s">
        <v>2</v>
      </c>
      <c r="C40" s="551" t="s">
        <v>1176</v>
      </c>
      <c r="D40" s="336"/>
      <c r="E40" s="224" t="s">
        <v>2</v>
      </c>
      <c r="F40" s="115" t="s">
        <v>2</v>
      </c>
      <c r="G40" s="115" t="s">
        <v>2</v>
      </c>
      <c r="H40" s="44">
        <v>-1991071.62</v>
      </c>
      <c r="I40" s="44">
        <v>-1009870.63</v>
      </c>
      <c r="J40" s="44">
        <v>-1214934.99</v>
      </c>
      <c r="K40" s="231" t="s">
        <v>2</v>
      </c>
    </row>
    <row r="41" spans="2:11" ht="15.75" x14ac:dyDescent="0.25">
      <c r="B41" s="230" t="s">
        <v>2</v>
      </c>
      <c r="C41" s="551" t="s">
        <v>2</v>
      </c>
      <c r="D41" s="336"/>
      <c r="E41" s="224" t="s">
        <v>2</v>
      </c>
      <c r="F41" s="115" t="s">
        <v>2</v>
      </c>
      <c r="G41" s="115" t="s">
        <v>2</v>
      </c>
      <c r="H41" s="234" t="s">
        <v>2</v>
      </c>
      <c r="I41" s="234"/>
      <c r="J41" s="234" t="s">
        <v>2</v>
      </c>
      <c r="K41" s="231" t="s">
        <v>2</v>
      </c>
    </row>
    <row r="42" spans="2:11" ht="15.75" x14ac:dyDescent="0.25">
      <c r="B42" s="230" t="s">
        <v>2</v>
      </c>
      <c r="C42" s="551" t="s">
        <v>1177</v>
      </c>
      <c r="D42" s="336"/>
      <c r="E42" s="336"/>
      <c r="F42" s="115" t="s">
        <v>2</v>
      </c>
      <c r="G42" s="115" t="s">
        <v>2</v>
      </c>
      <c r="H42" s="44">
        <v>118354.81</v>
      </c>
      <c r="I42" s="44">
        <v>-37219.03</v>
      </c>
      <c r="J42" s="44">
        <f>'Write-Offs'!E29</f>
        <v>55150.25</v>
      </c>
      <c r="K42" s="231" t="s">
        <v>2</v>
      </c>
    </row>
    <row r="43" spans="2:11" ht="15.75" x14ac:dyDescent="0.25">
      <c r="B43" s="230" t="s">
        <v>2</v>
      </c>
      <c r="C43" s="551" t="s">
        <v>2</v>
      </c>
      <c r="D43" s="336"/>
      <c r="E43" s="224" t="s">
        <v>2</v>
      </c>
      <c r="F43" s="115" t="s">
        <v>2</v>
      </c>
      <c r="G43" s="115" t="s">
        <v>2</v>
      </c>
      <c r="H43" s="234" t="s">
        <v>2</v>
      </c>
      <c r="I43" s="234" t="s">
        <v>2</v>
      </c>
      <c r="J43" s="234" t="s">
        <v>2</v>
      </c>
      <c r="K43" s="231" t="s">
        <v>2</v>
      </c>
    </row>
    <row r="44" spans="2:11" ht="15.75" x14ac:dyDescent="0.25">
      <c r="B44" s="230" t="s">
        <v>2</v>
      </c>
      <c r="C44" s="652" t="s">
        <v>183</v>
      </c>
      <c r="D44" s="492"/>
      <c r="E44" s="236" t="s">
        <v>2</v>
      </c>
      <c r="F44" s="237" t="s">
        <v>2</v>
      </c>
      <c r="G44" s="237" t="s">
        <v>2</v>
      </c>
      <c r="H44" s="238">
        <v>1.8E-5</v>
      </c>
      <c r="I44" s="238">
        <v>-5.6999999999999996E-6</v>
      </c>
      <c r="J44" s="238">
        <f>'Write-Offs'!F13</f>
        <v>8.4999999999999999E-6</v>
      </c>
      <c r="K44" s="239" t="s">
        <v>2</v>
      </c>
    </row>
    <row r="45" spans="2:11" ht="15.75" x14ac:dyDescent="0.25">
      <c r="B45" s="230" t="s">
        <v>2</v>
      </c>
      <c r="C45" s="649" t="s">
        <v>2</v>
      </c>
      <c r="D45" s="492"/>
      <c r="E45" s="236" t="s">
        <v>2</v>
      </c>
      <c r="F45" s="237" t="s">
        <v>2</v>
      </c>
      <c r="G45" s="237" t="s">
        <v>2</v>
      </c>
      <c r="H45" s="240" t="s">
        <v>1178</v>
      </c>
      <c r="I45" s="240"/>
      <c r="J45" s="240" t="s">
        <v>1178</v>
      </c>
      <c r="K45" s="231" t="s">
        <v>2</v>
      </c>
    </row>
    <row r="46" spans="2:11" ht="15.75" x14ac:dyDescent="0.25">
      <c r="B46" s="230" t="s">
        <v>2</v>
      </c>
      <c r="C46" s="652" t="s">
        <v>192</v>
      </c>
      <c r="D46" s="492"/>
      <c r="E46" s="236" t="s">
        <v>2</v>
      </c>
      <c r="F46" s="237" t="s">
        <v>2</v>
      </c>
      <c r="G46" s="237" t="s">
        <v>2</v>
      </c>
      <c r="H46" s="238">
        <v>6.97E-5</v>
      </c>
      <c r="I46" s="238">
        <v>5.8699999999999997E-5</v>
      </c>
      <c r="J46" s="238">
        <f>'Write-Offs'!F10</f>
        <v>5.6900000000000001E-5</v>
      </c>
      <c r="K46" s="239" t="s">
        <v>2</v>
      </c>
    </row>
    <row r="47" spans="2:11" ht="15.75" x14ac:dyDescent="0.25">
      <c r="B47" s="230" t="s">
        <v>2</v>
      </c>
      <c r="C47" s="649" t="s">
        <v>2</v>
      </c>
      <c r="D47" s="492"/>
      <c r="E47" s="236" t="s">
        <v>2</v>
      </c>
      <c r="F47" s="237" t="s">
        <v>2</v>
      </c>
      <c r="G47" s="237" t="s">
        <v>2</v>
      </c>
      <c r="H47" s="240" t="s">
        <v>2</v>
      </c>
      <c r="I47" s="240" t="s">
        <v>2</v>
      </c>
      <c r="J47" s="240" t="s">
        <v>2</v>
      </c>
      <c r="K47" s="231" t="s">
        <v>2</v>
      </c>
    </row>
    <row r="48" spans="2:11" ht="15.75" x14ac:dyDescent="0.25">
      <c r="B48" s="230" t="s">
        <v>2</v>
      </c>
      <c r="C48" s="655" t="s">
        <v>200</v>
      </c>
      <c r="D48" s="336"/>
      <c r="E48" s="89" t="s">
        <v>2</v>
      </c>
      <c r="F48" s="115" t="s">
        <v>2</v>
      </c>
      <c r="G48" s="115" t="s">
        <v>2</v>
      </c>
      <c r="H48" s="234" t="s">
        <v>2</v>
      </c>
      <c r="I48" s="234" t="s">
        <v>2</v>
      </c>
      <c r="J48" s="234" t="s">
        <v>2</v>
      </c>
      <c r="K48" s="231" t="s">
        <v>2</v>
      </c>
    </row>
    <row r="49" spans="2:11" ht="15.75" x14ac:dyDescent="0.25">
      <c r="B49" s="230" t="s">
        <v>2</v>
      </c>
      <c r="C49" s="551" t="s">
        <v>1179</v>
      </c>
      <c r="D49" s="336"/>
      <c r="E49" s="336"/>
      <c r="F49" s="115" t="s">
        <v>2</v>
      </c>
      <c r="G49" s="115" t="s">
        <v>2</v>
      </c>
      <c r="H49" s="241">
        <v>1336155.6299999999</v>
      </c>
      <c r="I49" s="241">
        <v>1491624.34</v>
      </c>
      <c r="J49" s="241">
        <v>1596146.19</v>
      </c>
      <c r="K49" s="231" t="s">
        <v>2</v>
      </c>
    </row>
    <row r="50" spans="2:11" ht="15.75" x14ac:dyDescent="0.25">
      <c r="B50" s="230" t="s">
        <v>2</v>
      </c>
      <c r="C50" s="551" t="s">
        <v>2</v>
      </c>
      <c r="D50" s="336"/>
      <c r="E50" s="89" t="s">
        <v>2</v>
      </c>
      <c r="F50" s="115" t="s">
        <v>2</v>
      </c>
      <c r="G50" s="115" t="s">
        <v>2</v>
      </c>
      <c r="H50" s="234" t="s">
        <v>2</v>
      </c>
      <c r="I50" s="234" t="s">
        <v>2</v>
      </c>
      <c r="J50" s="234" t="s">
        <v>2</v>
      </c>
      <c r="K50" s="231" t="s">
        <v>2</v>
      </c>
    </row>
    <row r="51" spans="2:11" ht="15.75" x14ac:dyDescent="0.25">
      <c r="B51" s="230" t="s">
        <v>2</v>
      </c>
      <c r="C51" s="551" t="s">
        <v>1180</v>
      </c>
      <c r="D51" s="336"/>
      <c r="E51" s="336"/>
      <c r="F51" s="115" t="s">
        <v>2</v>
      </c>
      <c r="G51" s="115" t="s">
        <v>2</v>
      </c>
      <c r="H51" s="241">
        <v>4368839.4099999983</v>
      </c>
      <c r="I51" s="241">
        <v>4776172.17</v>
      </c>
      <c r="J51" s="241">
        <f>'Delinquencies &amp; Defaults II'!G16</f>
        <v>5132666.6799999969</v>
      </c>
      <c r="K51" s="231" t="s">
        <v>2</v>
      </c>
    </row>
    <row r="52" spans="2:11" ht="15.75" x14ac:dyDescent="0.25">
      <c r="B52" s="230" t="s">
        <v>2</v>
      </c>
      <c r="C52" s="551" t="s">
        <v>2</v>
      </c>
      <c r="D52" s="336"/>
      <c r="E52" s="224" t="s">
        <v>2</v>
      </c>
      <c r="F52" s="115" t="s">
        <v>2</v>
      </c>
      <c r="G52" s="115" t="s">
        <v>2</v>
      </c>
      <c r="H52" s="234" t="s">
        <v>2</v>
      </c>
      <c r="I52" s="234" t="s">
        <v>2</v>
      </c>
      <c r="J52" s="234" t="s">
        <v>2</v>
      </c>
      <c r="K52" s="231" t="s">
        <v>2</v>
      </c>
    </row>
    <row r="53" spans="2:11" ht="15.75" x14ac:dyDescent="0.25">
      <c r="B53" s="230" t="s">
        <v>2</v>
      </c>
      <c r="C53" s="652" t="s">
        <v>200</v>
      </c>
      <c r="D53" s="492"/>
      <c r="E53" s="236" t="s">
        <v>2</v>
      </c>
      <c r="F53" s="237" t="s">
        <v>2</v>
      </c>
      <c r="G53" s="237" t="s">
        <v>2</v>
      </c>
      <c r="H53" s="327">
        <v>6.6578012388801133E-4</v>
      </c>
      <c r="I53" s="327">
        <v>7.3063734511849456E-4</v>
      </c>
      <c r="J53" s="327">
        <f>J51/I12</f>
        <v>7.8751780131649379E-4</v>
      </c>
      <c r="K53" s="239" t="s">
        <v>2</v>
      </c>
    </row>
    <row r="54" spans="2:11" ht="15.75" x14ac:dyDescent="0.25">
      <c r="B54" s="242" t="s">
        <v>2</v>
      </c>
      <c r="C54" s="653" t="s">
        <v>2</v>
      </c>
      <c r="D54" s="654"/>
      <c r="E54" s="243" t="s">
        <v>2</v>
      </c>
      <c r="F54" s="244" t="s">
        <v>2</v>
      </c>
      <c r="G54" s="244" t="s">
        <v>2</v>
      </c>
      <c r="H54" s="245" t="s">
        <v>2</v>
      </c>
      <c r="I54" s="245" t="s">
        <v>2</v>
      </c>
      <c r="J54" s="245" t="s">
        <v>2</v>
      </c>
      <c r="K54" s="246" t="s">
        <v>2</v>
      </c>
    </row>
    <row r="55" spans="2:11" ht="15.75" x14ac:dyDescent="0.25">
      <c r="B55" s="247" t="s">
        <v>2</v>
      </c>
      <c r="C55" s="649" t="s">
        <v>2</v>
      </c>
      <c r="D55" s="492"/>
      <c r="E55" s="236" t="s">
        <v>2</v>
      </c>
      <c r="F55" s="237" t="s">
        <v>2</v>
      </c>
      <c r="G55" s="237" t="s">
        <v>2</v>
      </c>
      <c r="H55" s="240" t="s">
        <v>2</v>
      </c>
      <c r="I55" s="240" t="s">
        <v>2</v>
      </c>
      <c r="J55" s="240" t="s">
        <v>2</v>
      </c>
      <c r="K55" s="240" t="s">
        <v>2</v>
      </c>
    </row>
    <row r="56" spans="2:11" ht="15.75" x14ac:dyDescent="0.25">
      <c r="B56" s="226" t="s">
        <v>2</v>
      </c>
      <c r="C56" s="650" t="s">
        <v>1181</v>
      </c>
      <c r="D56" s="651"/>
      <c r="E56" s="651"/>
      <c r="F56" s="248" t="s">
        <v>2</v>
      </c>
      <c r="G56" s="248" t="s">
        <v>2</v>
      </c>
      <c r="H56" s="249" t="s">
        <v>2</v>
      </c>
      <c r="I56" s="249" t="s">
        <v>2</v>
      </c>
      <c r="J56" s="249" t="s">
        <v>2</v>
      </c>
      <c r="K56" s="229" t="s">
        <v>2</v>
      </c>
    </row>
    <row r="57" spans="2:11" x14ac:dyDescent="0.25">
      <c r="B57" s="250" t="s">
        <v>2</v>
      </c>
      <c r="C57" s="542" t="s">
        <v>2</v>
      </c>
      <c r="D57" s="336"/>
      <c r="E57" s="183" t="s">
        <v>2</v>
      </c>
      <c r="F57" s="115" t="s">
        <v>2</v>
      </c>
      <c r="G57" s="115" t="s">
        <v>2</v>
      </c>
      <c r="H57" s="77" t="s">
        <v>2</v>
      </c>
      <c r="I57" s="77" t="s">
        <v>2</v>
      </c>
      <c r="J57" s="77" t="s">
        <v>2</v>
      </c>
      <c r="K57" s="251" t="s">
        <v>2</v>
      </c>
    </row>
    <row r="58" spans="2:11" x14ac:dyDescent="0.25">
      <c r="B58" s="250" t="s">
        <v>2</v>
      </c>
      <c r="C58" s="551" t="s">
        <v>89</v>
      </c>
      <c r="D58" s="336"/>
      <c r="E58" s="183" t="s">
        <v>2</v>
      </c>
      <c r="F58" s="115" t="s">
        <v>2</v>
      </c>
      <c r="G58" s="115" t="s">
        <v>2</v>
      </c>
      <c r="H58" s="232">
        <v>45041</v>
      </c>
      <c r="I58" s="232">
        <v>45071</v>
      </c>
      <c r="J58" s="232">
        <v>45103</v>
      </c>
      <c r="K58" s="251" t="s">
        <v>2</v>
      </c>
    </row>
    <row r="59" spans="2:11" x14ac:dyDescent="0.25">
      <c r="B59" s="250" t="s">
        <v>2</v>
      </c>
      <c r="C59" s="551" t="s">
        <v>1156</v>
      </c>
      <c r="D59" s="336"/>
      <c r="E59" s="183" t="s">
        <v>2</v>
      </c>
      <c r="F59" s="115" t="s">
        <v>2</v>
      </c>
      <c r="G59" s="115" t="s">
        <v>2</v>
      </c>
      <c r="H59" s="233">
        <v>113</v>
      </c>
      <c r="I59" s="233">
        <v>114</v>
      </c>
      <c r="J59" s="233">
        <v>115</v>
      </c>
      <c r="K59" s="251" t="s">
        <v>2</v>
      </c>
    </row>
    <row r="60" spans="2:11" x14ac:dyDescent="0.25">
      <c r="B60" s="252" t="s">
        <v>2</v>
      </c>
      <c r="C60" s="523" t="s">
        <v>2</v>
      </c>
      <c r="D60" s="336"/>
      <c r="E60" s="336"/>
      <c r="F60" s="174" t="s">
        <v>2</v>
      </c>
      <c r="G60" s="174" t="s">
        <v>2</v>
      </c>
      <c r="H60" s="253" t="s">
        <v>2</v>
      </c>
      <c r="I60" s="253" t="s">
        <v>2</v>
      </c>
      <c r="J60" s="253" t="s">
        <v>2</v>
      </c>
      <c r="K60" s="254" t="s">
        <v>2</v>
      </c>
    </row>
    <row r="61" spans="2:11" x14ac:dyDescent="0.25">
      <c r="B61" s="252" t="s">
        <v>2</v>
      </c>
      <c r="C61" s="648" t="s">
        <v>1182</v>
      </c>
      <c r="D61" s="336"/>
      <c r="E61" s="336"/>
      <c r="F61" s="174" t="s">
        <v>2</v>
      </c>
      <c r="G61" s="174" t="s">
        <v>2</v>
      </c>
      <c r="H61" s="253" t="s">
        <v>2</v>
      </c>
      <c r="I61" s="253" t="s">
        <v>2</v>
      </c>
      <c r="J61" s="253" t="s">
        <v>2</v>
      </c>
      <c r="K61" s="254" t="s">
        <v>2</v>
      </c>
    </row>
    <row r="62" spans="2:11" x14ac:dyDescent="0.25">
      <c r="B62" s="252" t="s">
        <v>2</v>
      </c>
      <c r="C62" s="389" t="s">
        <v>1183</v>
      </c>
      <c r="D62" s="336"/>
      <c r="E62" s="336"/>
      <c r="F62" s="27" t="s">
        <v>1184</v>
      </c>
      <c r="G62" s="27" t="s">
        <v>695</v>
      </c>
      <c r="H62" s="255">
        <v>1509754.1500000004</v>
      </c>
      <c r="I62" s="255">
        <v>659455.34</v>
      </c>
      <c r="J62" s="255">
        <v>921178.63</v>
      </c>
      <c r="K62" s="254" t="s">
        <v>2</v>
      </c>
    </row>
    <row r="63" spans="2:11" x14ac:dyDescent="0.25">
      <c r="B63" s="252" t="s">
        <v>2</v>
      </c>
      <c r="C63" s="389" t="s">
        <v>1183</v>
      </c>
      <c r="D63" s="336"/>
      <c r="E63" s="336"/>
      <c r="F63" s="27" t="s">
        <v>1184</v>
      </c>
      <c r="G63" s="27" t="s">
        <v>696</v>
      </c>
      <c r="H63" s="255">
        <v>9331077.9699999932</v>
      </c>
      <c r="I63" s="255">
        <v>5725643.9100000001</v>
      </c>
      <c r="J63" s="255">
        <v>6355545.9500000002</v>
      </c>
      <c r="K63" s="254" t="s">
        <v>2</v>
      </c>
    </row>
    <row r="64" spans="2:11" x14ac:dyDescent="0.25">
      <c r="B64" s="252" t="s">
        <v>2</v>
      </c>
      <c r="C64" s="389" t="s">
        <v>1183</v>
      </c>
      <c r="D64" s="336"/>
      <c r="E64" s="336"/>
      <c r="F64" s="27" t="s">
        <v>694</v>
      </c>
      <c r="G64" s="27" t="s">
        <v>695</v>
      </c>
      <c r="H64" s="255">
        <v>434214.46000000008</v>
      </c>
      <c r="I64" s="255">
        <v>273428.75</v>
      </c>
      <c r="J64" s="255">
        <v>151316.65</v>
      </c>
      <c r="K64" s="254" t="s">
        <v>2</v>
      </c>
    </row>
    <row r="65" spans="2:11" x14ac:dyDescent="0.25">
      <c r="B65" s="252" t="s">
        <v>2</v>
      </c>
      <c r="C65" s="389" t="s">
        <v>1183</v>
      </c>
      <c r="D65" s="336"/>
      <c r="E65" s="336"/>
      <c r="F65" s="27" t="s">
        <v>694</v>
      </c>
      <c r="G65" s="27" t="s">
        <v>696</v>
      </c>
      <c r="H65" s="255">
        <v>356136.18000000005</v>
      </c>
      <c r="I65" s="255">
        <v>295111.28999999998</v>
      </c>
      <c r="J65" s="255">
        <v>42086.81</v>
      </c>
      <c r="K65" s="254" t="s">
        <v>2</v>
      </c>
    </row>
    <row r="66" spans="2:11" x14ac:dyDescent="0.25">
      <c r="B66" s="252" t="s">
        <v>2</v>
      </c>
      <c r="C66" s="389" t="s">
        <v>1183</v>
      </c>
      <c r="D66" s="336"/>
      <c r="E66" s="336"/>
      <c r="F66" s="27" t="s">
        <v>693</v>
      </c>
      <c r="G66" s="27" t="s">
        <v>695</v>
      </c>
      <c r="H66" s="255">
        <v>131823601.31000009</v>
      </c>
      <c r="I66" s="255">
        <v>73994536.150000006</v>
      </c>
      <c r="J66" s="255">
        <v>73050384.099999994</v>
      </c>
      <c r="K66" s="254" t="s">
        <v>2</v>
      </c>
    </row>
    <row r="67" spans="2:11" x14ac:dyDescent="0.25">
      <c r="B67" s="252" t="s">
        <v>2</v>
      </c>
      <c r="C67" s="389" t="s">
        <v>1183</v>
      </c>
      <c r="D67" s="336"/>
      <c r="E67" s="336"/>
      <c r="F67" s="27" t="s">
        <v>693</v>
      </c>
      <c r="G67" s="27" t="s">
        <v>696</v>
      </c>
      <c r="H67" s="255">
        <v>76381112.579999894</v>
      </c>
      <c r="I67" s="255">
        <v>46005858.380000003</v>
      </c>
      <c r="J67" s="255">
        <v>50105365.149999999</v>
      </c>
      <c r="K67" s="254" t="s">
        <v>2</v>
      </c>
    </row>
    <row r="68" spans="2:11" x14ac:dyDescent="0.25">
      <c r="B68" s="252" t="s">
        <v>2</v>
      </c>
      <c r="C68" s="523" t="s">
        <v>1185</v>
      </c>
      <c r="D68" s="336"/>
      <c r="E68" s="336"/>
      <c r="F68" s="174" t="s">
        <v>116</v>
      </c>
      <c r="G68" s="174" t="s">
        <v>2</v>
      </c>
      <c r="H68" s="256">
        <v>219835896.64999998</v>
      </c>
      <c r="I68" s="256">
        <v>126954033.81999999</v>
      </c>
      <c r="J68" s="256">
        <v>130625877.29000001</v>
      </c>
      <c r="K68" s="254" t="s">
        <v>2</v>
      </c>
    </row>
    <row r="69" spans="2:11" x14ac:dyDescent="0.25">
      <c r="B69" s="252" t="s">
        <v>2</v>
      </c>
      <c r="C69" s="523" t="s">
        <v>2</v>
      </c>
      <c r="D69" s="336"/>
      <c r="E69" s="336"/>
      <c r="F69" s="174" t="s">
        <v>2</v>
      </c>
      <c r="G69" s="174" t="s">
        <v>2</v>
      </c>
      <c r="H69" s="253" t="s">
        <v>2</v>
      </c>
      <c r="I69" s="253" t="s">
        <v>2</v>
      </c>
      <c r="J69" s="253" t="s">
        <v>2</v>
      </c>
      <c r="K69" s="254" t="s">
        <v>2</v>
      </c>
    </row>
    <row r="70" spans="2:11" x14ac:dyDescent="0.25">
      <c r="B70" s="252" t="s">
        <v>2</v>
      </c>
      <c r="C70" s="648" t="s">
        <v>1182</v>
      </c>
      <c r="D70" s="336"/>
      <c r="E70" s="336"/>
      <c r="F70" s="174" t="s">
        <v>2</v>
      </c>
      <c r="G70" s="174" t="s">
        <v>2</v>
      </c>
      <c r="H70" s="253" t="s">
        <v>2</v>
      </c>
      <c r="I70" s="253" t="s">
        <v>2</v>
      </c>
      <c r="J70" s="253" t="s">
        <v>2</v>
      </c>
      <c r="K70" s="254" t="s">
        <v>2</v>
      </c>
    </row>
    <row r="71" spans="2:11" x14ac:dyDescent="0.25">
      <c r="B71" s="252" t="s">
        <v>2</v>
      </c>
      <c r="C71" s="389" t="s">
        <v>1186</v>
      </c>
      <c r="D71" s="336"/>
      <c r="E71" s="336"/>
      <c r="F71" s="27" t="s">
        <v>1184</v>
      </c>
      <c r="G71" s="27" t="s">
        <v>695</v>
      </c>
      <c r="H71" s="255">
        <v>6212.68</v>
      </c>
      <c r="I71" s="255">
        <v>6189.76</v>
      </c>
      <c r="J71" s="255">
        <v>0</v>
      </c>
      <c r="K71" s="254" t="s">
        <v>2</v>
      </c>
    </row>
    <row r="72" spans="2:11" x14ac:dyDescent="0.25">
      <c r="B72" s="252" t="s">
        <v>2</v>
      </c>
      <c r="C72" s="389" t="s">
        <v>1186</v>
      </c>
      <c r="D72" s="336"/>
      <c r="E72" s="336"/>
      <c r="F72" s="27" t="s">
        <v>1184</v>
      </c>
      <c r="G72" s="27" t="s">
        <v>696</v>
      </c>
      <c r="H72" s="255">
        <v>38303.74</v>
      </c>
      <c r="I72" s="255">
        <v>61624.61</v>
      </c>
      <c r="J72" s="255">
        <v>55706.29</v>
      </c>
      <c r="K72" s="254" t="s">
        <v>2</v>
      </c>
    </row>
    <row r="73" spans="2:11" x14ac:dyDescent="0.25">
      <c r="B73" s="252"/>
      <c r="C73" s="658" t="s">
        <v>1186</v>
      </c>
      <c r="D73" s="620"/>
      <c r="E73" s="620"/>
      <c r="F73" s="328" t="s">
        <v>694</v>
      </c>
      <c r="G73" s="328" t="s">
        <v>695</v>
      </c>
      <c r="H73" s="255">
        <v>0</v>
      </c>
      <c r="I73" s="255">
        <v>0</v>
      </c>
      <c r="J73" s="255">
        <v>0</v>
      </c>
      <c r="K73" s="254"/>
    </row>
    <row r="74" spans="2:11" x14ac:dyDescent="0.25">
      <c r="B74" s="252"/>
      <c r="C74" s="658" t="s">
        <v>1186</v>
      </c>
      <c r="D74" s="620"/>
      <c r="E74" s="620"/>
      <c r="F74" s="328" t="s">
        <v>694</v>
      </c>
      <c r="G74" s="328" t="s">
        <v>696</v>
      </c>
      <c r="H74" s="255">
        <v>0</v>
      </c>
      <c r="I74" s="255">
        <v>0</v>
      </c>
      <c r="J74" s="255">
        <v>0</v>
      </c>
      <c r="K74" s="254"/>
    </row>
    <row r="75" spans="2:11" x14ac:dyDescent="0.25">
      <c r="B75" s="252" t="s">
        <v>2</v>
      </c>
      <c r="C75" s="389" t="s">
        <v>1186</v>
      </c>
      <c r="D75" s="336"/>
      <c r="E75" s="336"/>
      <c r="F75" s="27" t="s">
        <v>693</v>
      </c>
      <c r="G75" s="27" t="s">
        <v>695</v>
      </c>
      <c r="H75" s="255">
        <v>117804.72</v>
      </c>
      <c r="I75" s="255">
        <v>30779.34</v>
      </c>
      <c r="J75" s="255">
        <v>62334.63</v>
      </c>
      <c r="K75" s="254" t="s">
        <v>2</v>
      </c>
    </row>
    <row r="76" spans="2:11" x14ac:dyDescent="0.25">
      <c r="B76" s="252" t="s">
        <v>2</v>
      </c>
      <c r="C76" s="389" t="s">
        <v>1186</v>
      </c>
      <c r="D76" s="336"/>
      <c r="E76" s="336"/>
      <c r="F76" s="27" t="s">
        <v>693</v>
      </c>
      <c r="G76" s="27" t="s">
        <v>696</v>
      </c>
      <c r="H76" s="255">
        <v>132904.67000000001</v>
      </c>
      <c r="I76" s="255">
        <v>300399.25</v>
      </c>
      <c r="J76" s="255">
        <v>517315.03</v>
      </c>
      <c r="K76" s="254" t="s">
        <v>2</v>
      </c>
    </row>
    <row r="77" spans="2:11" x14ac:dyDescent="0.25">
      <c r="B77" s="252" t="s">
        <v>2</v>
      </c>
      <c r="C77" s="523" t="s">
        <v>1186</v>
      </c>
      <c r="D77" s="336"/>
      <c r="E77" s="336"/>
      <c r="F77" s="174" t="s">
        <v>116</v>
      </c>
      <c r="G77" s="174" t="s">
        <v>2</v>
      </c>
      <c r="H77" s="256">
        <v>295225.81</v>
      </c>
      <c r="I77" s="256">
        <v>398992.96</v>
      </c>
      <c r="J77" s="256">
        <v>635355.94999999995</v>
      </c>
      <c r="K77" s="254" t="s">
        <v>2</v>
      </c>
    </row>
    <row r="78" spans="2:11" x14ac:dyDescent="0.25">
      <c r="B78" s="252" t="s">
        <v>2</v>
      </c>
      <c r="C78" s="523" t="s">
        <v>2</v>
      </c>
      <c r="D78" s="336"/>
      <c r="E78" s="174" t="s">
        <v>2</v>
      </c>
      <c r="F78" s="174" t="s">
        <v>2</v>
      </c>
      <c r="G78" s="174" t="s">
        <v>2</v>
      </c>
      <c r="H78" s="253" t="s">
        <v>2</v>
      </c>
      <c r="I78" s="253" t="s">
        <v>2</v>
      </c>
      <c r="J78" s="253" t="s">
        <v>2</v>
      </c>
      <c r="K78" s="254" t="s">
        <v>2</v>
      </c>
    </row>
    <row r="79" spans="2:11" x14ac:dyDescent="0.25">
      <c r="B79" s="252" t="s">
        <v>2</v>
      </c>
      <c r="C79" s="647" t="s">
        <v>1187</v>
      </c>
      <c r="D79" s="336"/>
      <c r="E79" s="174" t="s">
        <v>2</v>
      </c>
      <c r="F79" s="257" t="s">
        <v>116</v>
      </c>
      <c r="G79" s="174" t="s">
        <v>2</v>
      </c>
      <c r="H79" s="258">
        <v>154902322.28999999</v>
      </c>
      <c r="I79" s="258">
        <v>155301315.25</v>
      </c>
      <c r="J79" s="258">
        <f>I79+J77</f>
        <v>155936671.19999999</v>
      </c>
      <c r="K79" s="254" t="s">
        <v>2</v>
      </c>
    </row>
    <row r="80" spans="2:11" x14ac:dyDescent="0.25">
      <c r="B80" s="252" t="s">
        <v>2</v>
      </c>
      <c r="C80" s="523" t="s">
        <v>2</v>
      </c>
      <c r="D80" s="336"/>
      <c r="E80" s="336"/>
      <c r="F80" s="174" t="s">
        <v>2</v>
      </c>
      <c r="G80" s="174" t="s">
        <v>2</v>
      </c>
      <c r="H80" s="253" t="s">
        <v>2</v>
      </c>
      <c r="I80" s="253" t="s">
        <v>2</v>
      </c>
      <c r="J80" s="253" t="s">
        <v>2</v>
      </c>
      <c r="K80" s="254" t="s">
        <v>2</v>
      </c>
    </row>
    <row r="81" spans="2:11" x14ac:dyDescent="0.25">
      <c r="B81" s="252" t="s">
        <v>2</v>
      </c>
      <c r="C81" s="648" t="s">
        <v>1182</v>
      </c>
      <c r="D81" s="336"/>
      <c r="E81" s="336"/>
      <c r="F81" s="174" t="s">
        <v>2</v>
      </c>
      <c r="G81" s="174" t="s">
        <v>2</v>
      </c>
      <c r="H81" s="253" t="s">
        <v>2</v>
      </c>
      <c r="I81" s="253" t="s">
        <v>2</v>
      </c>
      <c r="J81" s="253" t="s">
        <v>2</v>
      </c>
      <c r="K81" s="254" t="s">
        <v>2</v>
      </c>
    </row>
    <row r="82" spans="2:11" x14ac:dyDescent="0.25">
      <c r="B82" s="252" t="s">
        <v>2</v>
      </c>
      <c r="C82" s="389" t="s">
        <v>1188</v>
      </c>
      <c r="D82" s="336"/>
      <c r="E82" s="336"/>
      <c r="F82" s="27" t="s">
        <v>1184</v>
      </c>
      <c r="G82" s="27" t="s">
        <v>695</v>
      </c>
      <c r="H82" s="255">
        <v>0</v>
      </c>
      <c r="I82" s="255">
        <v>0</v>
      </c>
      <c r="J82" s="255">
        <v>0</v>
      </c>
      <c r="K82" s="254" t="s">
        <v>2</v>
      </c>
    </row>
    <row r="83" spans="2:11" x14ac:dyDescent="0.25">
      <c r="B83" s="252" t="s">
        <v>2</v>
      </c>
      <c r="C83" s="389" t="s">
        <v>1188</v>
      </c>
      <c r="D83" s="336"/>
      <c r="E83" s="336"/>
      <c r="F83" s="27" t="s">
        <v>1184</v>
      </c>
      <c r="G83" s="27" t="s">
        <v>696</v>
      </c>
      <c r="H83" s="255">
        <v>16395.12</v>
      </c>
      <c r="I83" s="255">
        <v>13194.01</v>
      </c>
      <c r="J83" s="255">
        <v>86186.83</v>
      </c>
      <c r="K83" s="254" t="s">
        <v>2</v>
      </c>
    </row>
    <row r="84" spans="2:11" x14ac:dyDescent="0.25">
      <c r="B84" s="252" t="s">
        <v>2</v>
      </c>
      <c r="C84" s="389" t="s">
        <v>1188</v>
      </c>
      <c r="D84" s="336"/>
      <c r="E84" s="336"/>
      <c r="F84" s="27" t="s">
        <v>694</v>
      </c>
      <c r="G84" s="27" t="s">
        <v>695</v>
      </c>
      <c r="H84" s="255">
        <v>18824.43</v>
      </c>
      <c r="I84" s="255">
        <v>0</v>
      </c>
      <c r="J84" s="255">
        <v>0</v>
      </c>
      <c r="K84" s="254" t="s">
        <v>2</v>
      </c>
    </row>
    <row r="85" spans="2:11" x14ac:dyDescent="0.25">
      <c r="B85" s="252" t="s">
        <v>2</v>
      </c>
      <c r="C85" s="389" t="s">
        <v>1188</v>
      </c>
      <c r="D85" s="336"/>
      <c r="E85" s="336"/>
      <c r="F85" s="27" t="s">
        <v>694</v>
      </c>
      <c r="G85" s="27" t="s">
        <v>696</v>
      </c>
      <c r="H85" s="255">
        <v>0</v>
      </c>
      <c r="I85" s="255">
        <v>0</v>
      </c>
      <c r="J85" s="255">
        <v>0</v>
      </c>
      <c r="K85" s="254" t="s">
        <v>2</v>
      </c>
    </row>
    <row r="86" spans="2:11" x14ac:dyDescent="0.25">
      <c r="B86" s="252" t="s">
        <v>2</v>
      </c>
      <c r="C86" s="389" t="s">
        <v>1188</v>
      </c>
      <c r="D86" s="336"/>
      <c r="E86" s="336"/>
      <c r="F86" s="27" t="s">
        <v>693</v>
      </c>
      <c r="G86" s="27" t="s">
        <v>695</v>
      </c>
      <c r="H86" s="255">
        <v>216117.29</v>
      </c>
      <c r="I86" s="255">
        <v>151455.79999999999</v>
      </c>
      <c r="J86" s="255">
        <v>197533.87</v>
      </c>
      <c r="K86" s="254" t="s">
        <v>2</v>
      </c>
    </row>
    <row r="87" spans="2:11" x14ac:dyDescent="0.25">
      <c r="B87" s="252" t="s">
        <v>2</v>
      </c>
      <c r="C87" s="389" t="s">
        <v>1188</v>
      </c>
      <c r="D87" s="336"/>
      <c r="E87" s="336"/>
      <c r="F87" s="27" t="s">
        <v>693</v>
      </c>
      <c r="G87" s="27" t="s">
        <v>696</v>
      </c>
      <c r="H87" s="255">
        <v>249967.94</v>
      </c>
      <c r="I87" s="255">
        <v>173621.12</v>
      </c>
      <c r="J87" s="255">
        <v>211678.31</v>
      </c>
      <c r="K87" s="254" t="s">
        <v>2</v>
      </c>
    </row>
    <row r="88" spans="2:11" x14ac:dyDescent="0.25">
      <c r="B88" s="252" t="s">
        <v>2</v>
      </c>
      <c r="C88" s="523" t="s">
        <v>1188</v>
      </c>
      <c r="D88" s="336"/>
      <c r="E88" s="336"/>
      <c r="F88" s="174" t="s">
        <v>116</v>
      </c>
      <c r="G88" s="174" t="s">
        <v>2</v>
      </c>
      <c r="H88" s="256">
        <v>501304.78</v>
      </c>
      <c r="I88" s="256">
        <v>338270.93</v>
      </c>
      <c r="J88" s="256">
        <v>495399.01</v>
      </c>
      <c r="K88" s="254" t="s">
        <v>2</v>
      </c>
    </row>
    <row r="89" spans="2:11" x14ac:dyDescent="0.25">
      <c r="B89" s="252" t="s">
        <v>2</v>
      </c>
      <c r="C89" s="523" t="s">
        <v>2</v>
      </c>
      <c r="D89" s="336"/>
      <c r="E89" s="174" t="s">
        <v>2</v>
      </c>
      <c r="F89" s="174" t="s">
        <v>2</v>
      </c>
      <c r="G89" s="174" t="s">
        <v>2</v>
      </c>
      <c r="H89" s="253" t="s">
        <v>2</v>
      </c>
      <c r="I89" s="253" t="s">
        <v>2</v>
      </c>
      <c r="J89" s="253" t="s">
        <v>2</v>
      </c>
      <c r="K89" s="254" t="s">
        <v>2</v>
      </c>
    </row>
    <row r="90" spans="2:11" x14ac:dyDescent="0.25">
      <c r="B90" s="252" t="s">
        <v>2</v>
      </c>
      <c r="C90" s="647" t="s">
        <v>1189</v>
      </c>
      <c r="D90" s="336"/>
      <c r="E90" s="174" t="s">
        <v>2</v>
      </c>
      <c r="F90" s="257" t="s">
        <v>116</v>
      </c>
      <c r="G90" s="174" t="s">
        <v>2</v>
      </c>
      <c r="H90" s="258">
        <v>950362536.75999999</v>
      </c>
      <c r="I90" s="258">
        <f>H90+I88</f>
        <v>950700807.68999994</v>
      </c>
      <c r="J90" s="258">
        <f>I90+J88</f>
        <v>951196206.69999993</v>
      </c>
      <c r="K90" s="254" t="s">
        <v>2</v>
      </c>
    </row>
    <row r="91" spans="2:11" x14ac:dyDescent="0.25">
      <c r="B91" s="259" t="s">
        <v>2</v>
      </c>
      <c r="C91" s="341" t="s">
        <v>2</v>
      </c>
      <c r="D91" s="336"/>
      <c r="E91" s="2" t="s">
        <v>2</v>
      </c>
      <c r="F91" s="174" t="s">
        <v>2</v>
      </c>
      <c r="G91" s="174" t="s">
        <v>2</v>
      </c>
      <c r="H91" s="17" t="s">
        <v>2</v>
      </c>
      <c r="I91" s="17" t="s">
        <v>2</v>
      </c>
      <c r="J91" s="17" t="s">
        <v>2</v>
      </c>
      <c r="K91" s="260" t="s">
        <v>2</v>
      </c>
    </row>
    <row r="92" spans="2:11" x14ac:dyDescent="0.25">
      <c r="B92" s="259" t="s">
        <v>2</v>
      </c>
      <c r="C92" s="341" t="s">
        <v>1190</v>
      </c>
      <c r="D92" s="336"/>
      <c r="E92" s="336"/>
      <c r="F92" s="174" t="s">
        <v>2</v>
      </c>
      <c r="G92" s="174" t="s">
        <v>2</v>
      </c>
      <c r="H92" s="44">
        <v>796530.59</v>
      </c>
      <c r="I92" s="44">
        <v>737263.89</v>
      </c>
      <c r="J92" s="44">
        <v>1130754.96</v>
      </c>
      <c r="K92" s="260" t="s">
        <v>2</v>
      </c>
    </row>
    <row r="93" spans="2:11" x14ac:dyDescent="0.25">
      <c r="B93" s="259" t="s">
        <v>2</v>
      </c>
      <c r="C93" s="341" t="s">
        <v>1191</v>
      </c>
      <c r="D93" s="336"/>
      <c r="E93" s="336"/>
      <c r="F93" s="174" t="s">
        <v>2</v>
      </c>
      <c r="G93" s="174" t="s">
        <v>2</v>
      </c>
      <c r="H93" s="44">
        <v>1281142.22</v>
      </c>
      <c r="I93" s="44">
        <v>404729.9</v>
      </c>
      <c r="J93" s="44">
        <v>785828.08</v>
      </c>
      <c r="K93" s="260" t="s">
        <v>2</v>
      </c>
    </row>
    <row r="94" spans="2:11" x14ac:dyDescent="0.25">
      <c r="B94" s="261" t="s">
        <v>2</v>
      </c>
      <c r="C94" s="645" t="s">
        <v>2</v>
      </c>
      <c r="D94" s="646"/>
      <c r="E94" s="262" t="s">
        <v>2</v>
      </c>
      <c r="F94" s="263" t="s">
        <v>2</v>
      </c>
      <c r="G94" s="263" t="s">
        <v>2</v>
      </c>
      <c r="H94" s="264" t="s">
        <v>2</v>
      </c>
      <c r="I94" s="264" t="s">
        <v>2</v>
      </c>
      <c r="J94" s="264" t="s">
        <v>2</v>
      </c>
      <c r="K94" s="265" t="s">
        <v>2</v>
      </c>
    </row>
    <row r="95" spans="2:11" x14ac:dyDescent="0.25">
      <c r="B95" s="217" t="s">
        <v>2</v>
      </c>
      <c r="C95" s="341" t="s">
        <v>2</v>
      </c>
      <c r="D95" s="336"/>
      <c r="E95" s="2" t="s">
        <v>2</v>
      </c>
      <c r="F95" s="174" t="s">
        <v>2</v>
      </c>
      <c r="G95" s="174" t="s">
        <v>2</v>
      </c>
      <c r="H95" s="17" t="s">
        <v>2</v>
      </c>
      <c r="I95" s="17" t="s">
        <v>2</v>
      </c>
      <c r="J95" s="17" t="s">
        <v>2</v>
      </c>
      <c r="K95" s="175" t="s">
        <v>2</v>
      </c>
    </row>
    <row r="96" spans="2:11" ht="0" hidden="1" customHeight="1" x14ac:dyDescent="0.25"/>
    <row r="97" spans="2:11" ht="2.1" customHeight="1" x14ac:dyDescent="0.25"/>
    <row r="98" spans="2:11" x14ac:dyDescent="0.25">
      <c r="B98" s="266" t="s">
        <v>2</v>
      </c>
      <c r="C98" s="642" t="s">
        <v>1192</v>
      </c>
      <c r="D98" s="643"/>
      <c r="E98" s="644"/>
      <c r="F98" s="267" t="s">
        <v>2</v>
      </c>
      <c r="G98" s="267" t="s">
        <v>2</v>
      </c>
      <c r="H98" s="267" t="s">
        <v>2</v>
      </c>
      <c r="I98" s="267" t="s">
        <v>2</v>
      </c>
      <c r="J98" s="267" t="s">
        <v>1193</v>
      </c>
      <c r="K98" s="268" t="s">
        <v>2</v>
      </c>
    </row>
    <row r="99" spans="2:11" x14ac:dyDescent="0.25">
      <c r="B99" s="269" t="s">
        <v>2</v>
      </c>
      <c r="C99" s="501" t="s">
        <v>2</v>
      </c>
      <c r="D99" s="381"/>
      <c r="E99" s="377"/>
      <c r="F99" s="270" t="s">
        <v>2</v>
      </c>
      <c r="G99" s="270" t="s">
        <v>2</v>
      </c>
      <c r="H99" s="270" t="s">
        <v>2</v>
      </c>
      <c r="I99" s="270" t="s">
        <v>1194</v>
      </c>
      <c r="J99" s="271">
        <v>45077</v>
      </c>
      <c r="K99" s="272" t="s">
        <v>2</v>
      </c>
    </row>
    <row r="100" spans="2:11" x14ac:dyDescent="0.25">
      <c r="B100" s="269" t="s">
        <v>2</v>
      </c>
      <c r="C100" s="501" t="s">
        <v>1195</v>
      </c>
      <c r="D100" s="381"/>
      <c r="E100" s="381"/>
      <c r="F100" s="377"/>
      <c r="G100" s="270" t="s">
        <v>2</v>
      </c>
      <c r="H100" s="270" t="s">
        <v>2</v>
      </c>
      <c r="I100" s="273">
        <v>0.55000000000000004</v>
      </c>
      <c r="J100" s="274">
        <v>0.43244349730662168</v>
      </c>
      <c r="K100" s="275" t="s">
        <v>2</v>
      </c>
    </row>
    <row r="101" spans="2:11" x14ac:dyDescent="0.25">
      <c r="B101" s="276" t="s">
        <v>2</v>
      </c>
      <c r="C101" s="501" t="s">
        <v>1196</v>
      </c>
      <c r="D101" s="381"/>
      <c r="E101" s="381"/>
      <c r="F101" s="377"/>
      <c r="G101" s="270" t="s">
        <v>2</v>
      </c>
      <c r="H101" s="270" t="s">
        <v>2</v>
      </c>
      <c r="I101" s="273">
        <v>0.5</v>
      </c>
      <c r="J101" s="274">
        <v>0.35991830449102225</v>
      </c>
      <c r="K101" s="275" t="s">
        <v>2</v>
      </c>
    </row>
    <row r="102" spans="2:11" ht="18" customHeight="1" x14ac:dyDescent="0.25">
      <c r="B102" s="276" t="s">
        <v>2</v>
      </c>
      <c r="C102" s="501" t="s">
        <v>1197</v>
      </c>
      <c r="D102" s="381"/>
      <c r="E102" s="381"/>
      <c r="F102" s="381"/>
      <c r="G102" s="381"/>
      <c r="H102" s="377"/>
      <c r="I102" s="273">
        <v>0.1</v>
      </c>
      <c r="J102" s="274">
        <v>2.7669513695805677E-2</v>
      </c>
      <c r="K102" s="275" t="s">
        <v>2</v>
      </c>
    </row>
    <row r="103" spans="2:11" x14ac:dyDescent="0.25">
      <c r="B103" s="276" t="s">
        <v>2</v>
      </c>
      <c r="C103" s="501" t="s">
        <v>881</v>
      </c>
      <c r="D103" s="381"/>
      <c r="E103" s="381"/>
      <c r="F103" s="377"/>
      <c r="G103" s="270" t="s">
        <v>2</v>
      </c>
      <c r="H103" s="270" t="s">
        <v>2</v>
      </c>
      <c r="I103" s="277">
        <v>12999248.5</v>
      </c>
      <c r="J103" s="277">
        <v>2574574.89</v>
      </c>
      <c r="K103" s="275" t="s">
        <v>2</v>
      </c>
    </row>
    <row r="104" spans="2:11" x14ac:dyDescent="0.25">
      <c r="B104" s="278" t="s">
        <v>2</v>
      </c>
      <c r="C104" s="636" t="s">
        <v>2</v>
      </c>
      <c r="D104" s="637"/>
      <c r="E104" s="638"/>
      <c r="F104" s="279" t="s">
        <v>2</v>
      </c>
      <c r="G104" s="279" t="s">
        <v>2</v>
      </c>
      <c r="H104" s="279" t="s">
        <v>2</v>
      </c>
      <c r="I104" s="279" t="s">
        <v>2</v>
      </c>
      <c r="J104" s="279" t="s">
        <v>2</v>
      </c>
      <c r="K104" s="280" t="s">
        <v>2</v>
      </c>
    </row>
    <row r="105" spans="2:11" x14ac:dyDescent="0.25">
      <c r="B105" s="281" t="s">
        <v>2</v>
      </c>
      <c r="C105" s="639" t="s">
        <v>2</v>
      </c>
      <c r="D105" s="640"/>
      <c r="E105" s="641"/>
      <c r="F105" s="282" t="s">
        <v>2</v>
      </c>
      <c r="G105" s="282" t="s">
        <v>2</v>
      </c>
      <c r="H105" s="282" t="s">
        <v>2</v>
      </c>
      <c r="I105" s="282" t="s">
        <v>2</v>
      </c>
      <c r="J105" s="282" t="s">
        <v>2</v>
      </c>
      <c r="K105" s="283" t="s">
        <v>2</v>
      </c>
    </row>
    <row r="106" spans="2:11" ht="0" hidden="1" customHeight="1" x14ac:dyDescent="0.25"/>
    <row r="107" spans="2:11" ht="1.7" customHeight="1" x14ac:dyDescent="0.25"/>
    <row r="108" spans="2:11" x14ac:dyDescent="0.25">
      <c r="B108" s="266" t="s">
        <v>2</v>
      </c>
      <c r="C108" s="642" t="s">
        <v>1198</v>
      </c>
      <c r="D108" s="643"/>
      <c r="E108" s="644"/>
      <c r="F108" s="267" t="s">
        <v>2</v>
      </c>
      <c r="G108" s="267" t="s">
        <v>2</v>
      </c>
      <c r="H108" s="267" t="s">
        <v>2</v>
      </c>
      <c r="I108" s="267" t="s">
        <v>2</v>
      </c>
      <c r="J108" s="267" t="s">
        <v>2</v>
      </c>
      <c r="K108" s="268" t="s">
        <v>2</v>
      </c>
    </row>
    <row r="109" spans="2:11" x14ac:dyDescent="0.25">
      <c r="B109" s="269" t="s">
        <v>2</v>
      </c>
      <c r="C109" s="501" t="s">
        <v>2</v>
      </c>
      <c r="D109" s="381"/>
      <c r="E109" s="377"/>
      <c r="F109" s="270" t="s">
        <v>2</v>
      </c>
      <c r="G109" s="270" t="s">
        <v>2</v>
      </c>
      <c r="H109" s="270" t="s">
        <v>2</v>
      </c>
      <c r="I109" s="270" t="s">
        <v>2</v>
      </c>
      <c r="J109" s="270" t="s">
        <v>2</v>
      </c>
      <c r="K109" s="272" t="s">
        <v>2</v>
      </c>
    </row>
    <row r="110" spans="2:11" x14ac:dyDescent="0.25">
      <c r="B110" s="269" t="s">
        <v>2</v>
      </c>
      <c r="C110" s="501" t="s">
        <v>1199</v>
      </c>
      <c r="D110" s="381"/>
      <c r="E110" s="381"/>
      <c r="F110" s="381"/>
      <c r="G110" s="381"/>
      <c r="H110" s="381"/>
      <c r="I110" s="381"/>
      <c r="J110" s="377"/>
      <c r="K110" s="275" t="s">
        <v>2</v>
      </c>
    </row>
    <row r="111" spans="2:11" x14ac:dyDescent="0.25">
      <c r="B111" s="278" t="s">
        <v>2</v>
      </c>
      <c r="C111" s="636" t="s">
        <v>2</v>
      </c>
      <c r="D111" s="637"/>
      <c r="E111" s="638"/>
      <c r="F111" s="279" t="s">
        <v>2</v>
      </c>
      <c r="G111" s="279" t="s">
        <v>2</v>
      </c>
      <c r="H111" s="279" t="s">
        <v>2</v>
      </c>
      <c r="I111" s="279" t="s">
        <v>2</v>
      </c>
      <c r="J111" s="279" t="s">
        <v>2</v>
      </c>
      <c r="K111" s="280" t="s">
        <v>2</v>
      </c>
    </row>
    <row r="112" spans="2:11" x14ac:dyDescent="0.25">
      <c r="B112" s="281" t="s">
        <v>2</v>
      </c>
      <c r="C112" s="639" t="s">
        <v>2</v>
      </c>
      <c r="D112" s="640"/>
      <c r="E112" s="641"/>
      <c r="F112" s="282" t="s">
        <v>2</v>
      </c>
      <c r="G112" s="282" t="s">
        <v>2</v>
      </c>
      <c r="H112" s="282" t="s">
        <v>2</v>
      </c>
      <c r="I112" s="282" t="s">
        <v>2</v>
      </c>
      <c r="J112" s="282" t="s">
        <v>2</v>
      </c>
      <c r="K112" s="283" t="s">
        <v>2</v>
      </c>
    </row>
    <row r="113" ht="0" hidden="1" customHeight="1" x14ac:dyDescent="0.25"/>
  </sheetData>
  <sheetProtection algorithmName="SHA-512" hashValue="LuyGiNm5wCdwSnCNkfza8xX4M5qDL0N1BTW5m8cTMSxXwLuKFDKCFhQCjluwTBI/FW79bos8AlwQctWJWBeyaQ==" saltValue="IyDX/rGlZVLT65bdg5/LhA==" spinCount="100000" sheet="1" objects="1" scenarios="1"/>
  <mergeCells count="109">
    <mergeCell ref="A1:C3"/>
    <mergeCell ref="D1:L1"/>
    <mergeCell ref="D2:L2"/>
    <mergeCell ref="D3:L3"/>
    <mergeCell ref="C4:D4"/>
    <mergeCell ref="C73:E73"/>
    <mergeCell ref="C74:E74"/>
    <mergeCell ref="C10:D10"/>
    <mergeCell ref="C11:D11"/>
    <mergeCell ref="C12:D12"/>
    <mergeCell ref="C13:D13"/>
    <mergeCell ref="C14:D14"/>
    <mergeCell ref="B5:G5"/>
    <mergeCell ref="C6:D6"/>
    <mergeCell ref="C7:D7"/>
    <mergeCell ref="C8:D8"/>
    <mergeCell ref="C9:D9"/>
    <mergeCell ref="C20:E20"/>
    <mergeCell ref="C21:D21"/>
    <mergeCell ref="C22:E22"/>
    <mergeCell ref="C23:E23"/>
    <mergeCell ref="C24:E24"/>
    <mergeCell ref="C15:E15"/>
    <mergeCell ref="C16:E16"/>
    <mergeCell ref="C17:E17"/>
    <mergeCell ref="C18:D18"/>
    <mergeCell ref="C19:E19"/>
    <mergeCell ref="C30:E30"/>
    <mergeCell ref="C31:E31"/>
    <mergeCell ref="C32:D32"/>
    <mergeCell ref="C33:E33"/>
    <mergeCell ref="C34:E34"/>
    <mergeCell ref="C25:D25"/>
    <mergeCell ref="C26:E26"/>
    <mergeCell ref="C27:E27"/>
    <mergeCell ref="C28:D28"/>
    <mergeCell ref="C29:E29"/>
    <mergeCell ref="C40:D40"/>
    <mergeCell ref="C41:D41"/>
    <mergeCell ref="C42:E42"/>
    <mergeCell ref="C43:D43"/>
    <mergeCell ref="C44:D44"/>
    <mergeCell ref="C35:D35"/>
    <mergeCell ref="C36:D36"/>
    <mergeCell ref="C37:D37"/>
    <mergeCell ref="C38:D38"/>
    <mergeCell ref="C39:D39"/>
    <mergeCell ref="C50:D50"/>
    <mergeCell ref="C51:E51"/>
    <mergeCell ref="C52:D52"/>
    <mergeCell ref="C53:D53"/>
    <mergeCell ref="C54:D54"/>
    <mergeCell ref="C45:D45"/>
    <mergeCell ref="C46:D46"/>
    <mergeCell ref="C47:D47"/>
    <mergeCell ref="C48:D48"/>
    <mergeCell ref="C49:E49"/>
    <mergeCell ref="C60:E60"/>
    <mergeCell ref="C61:E61"/>
    <mergeCell ref="C62:E62"/>
    <mergeCell ref="C63:E63"/>
    <mergeCell ref="C64:E64"/>
    <mergeCell ref="C55:D55"/>
    <mergeCell ref="C56:E56"/>
    <mergeCell ref="C57:D57"/>
    <mergeCell ref="C58:D58"/>
    <mergeCell ref="C59:D59"/>
    <mergeCell ref="C70:E70"/>
    <mergeCell ref="C71:E71"/>
    <mergeCell ref="C72:E72"/>
    <mergeCell ref="C75:E75"/>
    <mergeCell ref="C76:E76"/>
    <mergeCell ref="C65:E65"/>
    <mergeCell ref="C66:E66"/>
    <mergeCell ref="C67:E67"/>
    <mergeCell ref="C68:E68"/>
    <mergeCell ref="C69:E69"/>
    <mergeCell ref="C82:E82"/>
    <mergeCell ref="C83:E83"/>
    <mergeCell ref="C84:E84"/>
    <mergeCell ref="C85:E85"/>
    <mergeCell ref="C86:E86"/>
    <mergeCell ref="C77:E77"/>
    <mergeCell ref="C78:D78"/>
    <mergeCell ref="C79:D79"/>
    <mergeCell ref="C80:E80"/>
    <mergeCell ref="C81:E81"/>
    <mergeCell ref="C92:E92"/>
    <mergeCell ref="C93:E93"/>
    <mergeCell ref="C94:D94"/>
    <mergeCell ref="C95:D95"/>
    <mergeCell ref="C98:E98"/>
    <mergeCell ref="C87:E87"/>
    <mergeCell ref="C88:E88"/>
    <mergeCell ref="C89:D89"/>
    <mergeCell ref="C90:D90"/>
    <mergeCell ref="C91:D91"/>
    <mergeCell ref="C111:E111"/>
    <mergeCell ref="C112:E112"/>
    <mergeCell ref="C104:E104"/>
    <mergeCell ref="C105:E105"/>
    <mergeCell ref="C108:E108"/>
    <mergeCell ref="C109:E109"/>
    <mergeCell ref="C110:J110"/>
    <mergeCell ref="C99:E99"/>
    <mergeCell ref="C100:F100"/>
    <mergeCell ref="C101:F101"/>
    <mergeCell ref="C102:H102"/>
    <mergeCell ref="C103:F103"/>
  </mergeCells>
  <pageMargins left="0.25" right="0.25" top="0.25" bottom="0.25" header="0.25" footer="0.25"/>
  <pageSetup scale="46" orientation="portrait" cellComments="atEn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showGridLines="0" workbookViewId="0">
      <selection activeCell="F17" sqref="F17"/>
    </sheetView>
  </sheetViews>
  <sheetFormatPr baseColWidth="10" defaultColWidth="9.140625" defaultRowHeight="15" x14ac:dyDescent="0.25"/>
  <cols>
    <col min="1" max="1" width="33.5703125" customWidth="1"/>
    <col min="2" max="2" width="3.42578125" customWidth="1"/>
    <col min="3" max="3" width="65.28515625" customWidth="1"/>
    <col min="4" max="4" width="37" customWidth="1"/>
    <col min="5" max="5" width="65.28515625" customWidth="1"/>
  </cols>
  <sheetData>
    <row r="1" spans="1:5" ht="18" customHeight="1" x14ac:dyDescent="0.25">
      <c r="A1" s="336"/>
      <c r="B1" s="342" t="s">
        <v>0</v>
      </c>
      <c r="C1" s="336"/>
      <c r="D1" s="336"/>
      <c r="E1" s="336"/>
    </row>
    <row r="2" spans="1:5" ht="18" customHeight="1" x14ac:dyDescent="0.25">
      <c r="A2" s="336"/>
      <c r="B2" s="342" t="s">
        <v>1</v>
      </c>
      <c r="C2" s="336"/>
      <c r="D2" s="336"/>
      <c r="E2" s="336"/>
    </row>
    <row r="3" spans="1:5" ht="18" customHeight="1" x14ac:dyDescent="0.25">
      <c r="A3" s="336"/>
      <c r="B3" s="342" t="s">
        <v>2</v>
      </c>
      <c r="C3" s="336"/>
      <c r="D3" s="336"/>
      <c r="E3" s="336"/>
    </row>
    <row r="4" spans="1:5" ht="15.75" x14ac:dyDescent="0.25">
      <c r="A4" s="372" t="s">
        <v>2</v>
      </c>
      <c r="B4" s="336"/>
      <c r="C4" s="19" t="s">
        <v>2</v>
      </c>
      <c r="D4" s="18" t="s">
        <v>2</v>
      </c>
      <c r="E4" s="19" t="s">
        <v>2</v>
      </c>
    </row>
    <row r="5" spans="1:5" ht="15.75" x14ac:dyDescent="0.25">
      <c r="A5" s="372" t="s">
        <v>120</v>
      </c>
      <c r="B5" s="336"/>
      <c r="C5" s="20" t="s">
        <v>2</v>
      </c>
      <c r="D5" s="18" t="s">
        <v>2</v>
      </c>
      <c r="E5" s="20" t="s">
        <v>2</v>
      </c>
    </row>
    <row r="6" spans="1:5" x14ac:dyDescent="0.25">
      <c r="A6" s="375" t="s">
        <v>2</v>
      </c>
      <c r="B6" s="336"/>
      <c r="C6" s="20" t="s">
        <v>2</v>
      </c>
      <c r="D6" s="21" t="s">
        <v>2</v>
      </c>
      <c r="E6" s="20" t="s">
        <v>2</v>
      </c>
    </row>
    <row r="7" spans="1:5" ht="100.5" x14ac:dyDescent="0.25">
      <c r="A7" s="374" t="s">
        <v>121</v>
      </c>
      <c r="B7" s="336"/>
      <c r="C7" s="22" t="s">
        <v>122</v>
      </c>
      <c r="D7" s="22" t="s">
        <v>123</v>
      </c>
      <c r="E7" s="22" t="s">
        <v>124</v>
      </c>
    </row>
    <row r="8" spans="1:5" ht="15.75" x14ac:dyDescent="0.25">
      <c r="A8" s="373" t="s">
        <v>2</v>
      </c>
      <c r="B8" s="336"/>
      <c r="C8" s="24" t="s">
        <v>2</v>
      </c>
      <c r="D8" s="23" t="s">
        <v>2</v>
      </c>
      <c r="E8" s="24" t="s">
        <v>2</v>
      </c>
    </row>
    <row r="9" spans="1:5" ht="114.75" x14ac:dyDescent="0.25">
      <c r="A9" s="375" t="s">
        <v>125</v>
      </c>
      <c r="B9" s="336"/>
      <c r="C9" s="21" t="s">
        <v>126</v>
      </c>
      <c r="D9" s="21" t="s">
        <v>127</v>
      </c>
      <c r="E9" s="21" t="s">
        <v>128</v>
      </c>
    </row>
    <row r="10" spans="1:5" ht="15.75" x14ac:dyDescent="0.25">
      <c r="A10" s="372" t="s">
        <v>2</v>
      </c>
      <c r="B10" s="336"/>
      <c r="C10" s="19" t="s">
        <v>2</v>
      </c>
      <c r="D10" s="18" t="s">
        <v>2</v>
      </c>
      <c r="E10" s="19" t="s">
        <v>2</v>
      </c>
    </row>
    <row r="11" spans="1:5" ht="100.5" x14ac:dyDescent="0.25">
      <c r="A11" s="374" t="s">
        <v>129</v>
      </c>
      <c r="B11" s="336"/>
      <c r="C11" s="22" t="s">
        <v>126</v>
      </c>
      <c r="D11" s="22" t="s">
        <v>130</v>
      </c>
      <c r="E11" s="22" t="s">
        <v>131</v>
      </c>
    </row>
    <row r="12" spans="1:5" ht="15.75" x14ac:dyDescent="0.25">
      <c r="A12" s="373" t="s">
        <v>2</v>
      </c>
      <c r="B12" s="336"/>
      <c r="C12" s="24" t="s">
        <v>2</v>
      </c>
      <c r="D12" s="23" t="s">
        <v>2</v>
      </c>
      <c r="E12" s="24" t="s">
        <v>2</v>
      </c>
    </row>
    <row r="13" spans="1:5" ht="114.75" x14ac:dyDescent="0.25">
      <c r="A13" s="375" t="s">
        <v>132</v>
      </c>
      <c r="B13" s="336"/>
      <c r="C13" s="21" t="s">
        <v>133</v>
      </c>
      <c r="D13" s="21" t="s">
        <v>134</v>
      </c>
      <c r="E13" s="21" t="s">
        <v>135</v>
      </c>
    </row>
    <row r="14" spans="1:5" ht="15.75" x14ac:dyDescent="0.25">
      <c r="A14" s="372" t="s">
        <v>2</v>
      </c>
      <c r="B14" s="336"/>
      <c r="C14" s="19" t="s">
        <v>2</v>
      </c>
      <c r="D14" s="18" t="s">
        <v>2</v>
      </c>
      <c r="E14" s="19" t="s">
        <v>2</v>
      </c>
    </row>
    <row r="15" spans="1:5" ht="100.5" x14ac:dyDescent="0.25">
      <c r="A15" s="375"/>
      <c r="B15" s="336"/>
      <c r="C15" s="21" t="s">
        <v>2</v>
      </c>
      <c r="D15" s="21" t="s">
        <v>2</v>
      </c>
      <c r="E15" s="21" t="s">
        <v>136</v>
      </c>
    </row>
    <row r="16" spans="1:5" ht="15.75" x14ac:dyDescent="0.25">
      <c r="A16" s="372" t="s">
        <v>2</v>
      </c>
      <c r="B16" s="336"/>
      <c r="C16" s="19" t="s">
        <v>2</v>
      </c>
      <c r="D16" s="18" t="s">
        <v>2</v>
      </c>
      <c r="E16" s="19" t="s">
        <v>2</v>
      </c>
    </row>
    <row r="17" spans="1:5" ht="86.25" x14ac:dyDescent="0.25">
      <c r="A17" s="374" t="s">
        <v>137</v>
      </c>
      <c r="B17" s="336"/>
      <c r="C17" s="22" t="s">
        <v>1203</v>
      </c>
      <c r="D17" s="22" t="s">
        <v>138</v>
      </c>
      <c r="E17" s="22" t="s">
        <v>1201</v>
      </c>
    </row>
    <row r="18" spans="1:5" ht="15.75" x14ac:dyDescent="0.25">
      <c r="A18" s="373" t="s">
        <v>2</v>
      </c>
      <c r="B18" s="336"/>
      <c r="C18" s="24" t="s">
        <v>2</v>
      </c>
      <c r="D18" s="23" t="s">
        <v>2</v>
      </c>
      <c r="E18" s="24" t="s">
        <v>2</v>
      </c>
    </row>
    <row r="19" spans="1:5" ht="100.5" x14ac:dyDescent="0.25">
      <c r="A19" s="374" t="s">
        <v>2</v>
      </c>
      <c r="B19" s="336"/>
      <c r="C19" s="22" t="s">
        <v>139</v>
      </c>
      <c r="D19" s="22" t="s">
        <v>2</v>
      </c>
      <c r="E19" s="22" t="s">
        <v>1202</v>
      </c>
    </row>
    <row r="20" spans="1:5" ht="15.75" x14ac:dyDescent="0.25">
      <c r="A20" s="373" t="s">
        <v>2</v>
      </c>
      <c r="B20" s="336"/>
      <c r="C20" s="24" t="s">
        <v>2</v>
      </c>
      <c r="D20" s="23" t="s">
        <v>2</v>
      </c>
      <c r="E20" s="24" t="s">
        <v>2</v>
      </c>
    </row>
    <row r="21" spans="1:5" ht="86.25" x14ac:dyDescent="0.25">
      <c r="A21" s="374" t="s">
        <v>2</v>
      </c>
      <c r="B21" s="336"/>
      <c r="C21" s="22" t="s">
        <v>140</v>
      </c>
      <c r="D21" s="22" t="s">
        <v>2</v>
      </c>
      <c r="E21" s="22" t="s">
        <v>141</v>
      </c>
    </row>
    <row r="22" spans="1:5" ht="15.75" x14ac:dyDescent="0.25">
      <c r="A22" s="373" t="s">
        <v>2</v>
      </c>
      <c r="B22" s="336"/>
      <c r="C22" s="24" t="s">
        <v>2</v>
      </c>
      <c r="D22" s="23" t="s">
        <v>2</v>
      </c>
      <c r="E22" s="24" t="s">
        <v>2</v>
      </c>
    </row>
    <row r="23" spans="1:5" ht="86.25" x14ac:dyDescent="0.25">
      <c r="A23" s="374" t="s">
        <v>2</v>
      </c>
      <c r="B23" s="336"/>
      <c r="C23" s="22" t="s">
        <v>142</v>
      </c>
      <c r="D23" s="22"/>
      <c r="E23" s="25" t="s">
        <v>2</v>
      </c>
    </row>
    <row r="24" spans="1:5" ht="15.75" x14ac:dyDescent="0.25">
      <c r="A24" s="373" t="s">
        <v>2</v>
      </c>
      <c r="B24" s="336"/>
      <c r="C24" s="24" t="s">
        <v>2</v>
      </c>
      <c r="D24" s="23" t="s">
        <v>2</v>
      </c>
      <c r="E24" s="24" t="s">
        <v>2</v>
      </c>
    </row>
    <row r="25" spans="1:5" ht="15.75" x14ac:dyDescent="0.25">
      <c r="A25" s="372" t="s">
        <v>2</v>
      </c>
      <c r="B25" s="336"/>
      <c r="C25" s="19" t="s">
        <v>2</v>
      </c>
      <c r="D25" s="18" t="s">
        <v>2</v>
      </c>
      <c r="E25" s="19" t="s">
        <v>2</v>
      </c>
    </row>
  </sheetData>
  <sheetProtection sheet="1" objects="1" scenarios="1"/>
  <mergeCells count="26">
    <mergeCell ref="A1:A3"/>
    <mergeCell ref="B1:E1"/>
    <mergeCell ref="B2:E2"/>
    <mergeCell ref="B3:E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5:B25"/>
    <mergeCell ref="A20:B20"/>
    <mergeCell ref="A21:B21"/>
    <mergeCell ref="A22:B22"/>
    <mergeCell ref="A23:B23"/>
    <mergeCell ref="A24:B24"/>
  </mergeCells>
  <pageMargins left="0.25" right="0.25" top="0.25" bottom="0.25" header="0.25" footer="0.25"/>
  <pageSetup scale="49" orientation="portrait" cellComments="atEn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6"/>
  <sheetViews>
    <sheetView showGridLines="0" workbookViewId="0">
      <selection activeCell="F17" sqref="F17"/>
    </sheetView>
  </sheetViews>
  <sheetFormatPr baseColWidth="10" defaultColWidth="9.140625" defaultRowHeight="15" x14ac:dyDescent="0.25"/>
  <cols>
    <col min="1" max="1" width="1.28515625" customWidth="1"/>
    <col min="2" max="2" width="32.28515625" customWidth="1"/>
    <col min="3" max="3" width="9" customWidth="1"/>
    <col min="4" max="4" width="17.7109375" customWidth="1"/>
    <col min="5" max="5" width="18.28515625" customWidth="1"/>
    <col min="6" max="6" width="20.85546875" customWidth="1"/>
    <col min="7" max="8" width="19.140625" customWidth="1"/>
  </cols>
  <sheetData>
    <row r="1" spans="1:8" ht="18" customHeight="1" x14ac:dyDescent="0.25">
      <c r="A1" s="336"/>
      <c r="B1" s="336"/>
      <c r="C1" s="342" t="s">
        <v>0</v>
      </c>
      <c r="D1" s="336"/>
      <c r="E1" s="336"/>
      <c r="F1" s="336"/>
      <c r="G1" s="336"/>
      <c r="H1" s="336"/>
    </row>
    <row r="2" spans="1:8" ht="18" customHeight="1" x14ac:dyDescent="0.25">
      <c r="A2" s="336"/>
      <c r="B2" s="336"/>
      <c r="C2" s="342" t="s">
        <v>1</v>
      </c>
      <c r="D2" s="336"/>
      <c r="E2" s="336"/>
      <c r="F2" s="336"/>
      <c r="G2" s="336"/>
      <c r="H2" s="336"/>
    </row>
    <row r="3" spans="1:8" ht="18" customHeight="1" x14ac:dyDescent="0.25">
      <c r="A3" s="336"/>
      <c r="B3" s="336"/>
      <c r="C3" s="342" t="s">
        <v>2</v>
      </c>
      <c r="D3" s="336"/>
      <c r="E3" s="336"/>
      <c r="F3" s="336"/>
      <c r="G3" s="336"/>
      <c r="H3" s="336"/>
    </row>
    <row r="4" spans="1:8" x14ac:dyDescent="0.25">
      <c r="A4" s="6" t="s">
        <v>2</v>
      </c>
      <c r="B4" s="337" t="s">
        <v>2</v>
      </c>
      <c r="C4" s="336"/>
      <c r="D4" s="6" t="s">
        <v>2</v>
      </c>
      <c r="E4" s="6" t="s">
        <v>2</v>
      </c>
      <c r="F4" s="6" t="s">
        <v>2</v>
      </c>
      <c r="G4" s="6" t="s">
        <v>2</v>
      </c>
      <c r="H4" s="6" t="s">
        <v>2</v>
      </c>
    </row>
    <row r="5" spans="1:8" x14ac:dyDescent="0.25">
      <c r="A5" s="6" t="s">
        <v>2</v>
      </c>
      <c r="B5" s="343" t="s">
        <v>143</v>
      </c>
      <c r="C5" s="336"/>
      <c r="D5" s="6" t="s">
        <v>2</v>
      </c>
      <c r="E5" s="6" t="s">
        <v>2</v>
      </c>
      <c r="F5" s="6" t="s">
        <v>2</v>
      </c>
      <c r="G5" s="6" t="s">
        <v>2</v>
      </c>
      <c r="H5" s="6" t="s">
        <v>2</v>
      </c>
    </row>
    <row r="6" spans="1:8" x14ac:dyDescent="0.25">
      <c r="A6" s="6" t="s">
        <v>2</v>
      </c>
      <c r="B6" s="337" t="s">
        <v>2</v>
      </c>
      <c r="C6" s="336"/>
      <c r="D6" s="6" t="s">
        <v>2</v>
      </c>
      <c r="E6" s="6" t="s">
        <v>2</v>
      </c>
      <c r="F6" s="6" t="s">
        <v>2</v>
      </c>
      <c r="G6" s="6" t="s">
        <v>2</v>
      </c>
      <c r="H6" s="6" t="s">
        <v>2</v>
      </c>
    </row>
    <row r="7" spans="1:8" x14ac:dyDescent="0.25">
      <c r="A7" s="6" t="s">
        <v>2</v>
      </c>
      <c r="B7" s="386" t="s">
        <v>144</v>
      </c>
      <c r="C7" s="336"/>
      <c r="D7" s="6" t="s">
        <v>2</v>
      </c>
      <c r="E7" s="6" t="s">
        <v>2</v>
      </c>
      <c r="F7" s="6" t="s">
        <v>2</v>
      </c>
      <c r="G7" s="6" t="s">
        <v>2</v>
      </c>
      <c r="H7" s="6" t="s">
        <v>2</v>
      </c>
    </row>
    <row r="8" spans="1:8" x14ac:dyDescent="0.25">
      <c r="A8" s="6" t="s">
        <v>2</v>
      </c>
      <c r="B8" s="337" t="s">
        <v>2</v>
      </c>
      <c r="C8" s="336"/>
      <c r="D8" s="6" t="s">
        <v>2</v>
      </c>
      <c r="E8" s="6" t="s">
        <v>2</v>
      </c>
      <c r="F8" s="6" t="s">
        <v>2</v>
      </c>
      <c r="G8" s="6" t="s">
        <v>2</v>
      </c>
      <c r="H8" s="6" t="s">
        <v>2</v>
      </c>
    </row>
    <row r="9" spans="1:8" ht="16.5" customHeight="1" x14ac:dyDescent="0.25">
      <c r="A9" s="6" t="s">
        <v>2</v>
      </c>
      <c r="B9" s="390" t="s">
        <v>144</v>
      </c>
      <c r="C9" s="381"/>
      <c r="D9" s="381"/>
      <c r="E9" s="381"/>
      <c r="F9" s="381"/>
      <c r="G9" s="381"/>
      <c r="H9" s="377"/>
    </row>
    <row r="10" spans="1:8" ht="36.950000000000003" customHeight="1" x14ac:dyDescent="0.25">
      <c r="A10" s="6" t="s">
        <v>2</v>
      </c>
      <c r="B10" s="389" t="s">
        <v>145</v>
      </c>
      <c r="C10" s="336"/>
      <c r="D10" s="336"/>
      <c r="E10" s="336"/>
      <c r="F10" s="336"/>
      <c r="G10" s="336"/>
      <c r="H10" s="28" t="s">
        <v>146</v>
      </c>
    </row>
    <row r="11" spans="1:8" x14ac:dyDescent="0.25">
      <c r="A11" s="6" t="s">
        <v>2</v>
      </c>
      <c r="B11" s="337" t="s">
        <v>2</v>
      </c>
      <c r="C11" s="336"/>
      <c r="D11" s="6" t="s">
        <v>2</v>
      </c>
      <c r="E11" s="6" t="s">
        <v>2</v>
      </c>
      <c r="F11" s="6" t="s">
        <v>2</v>
      </c>
      <c r="G11" s="6" t="s">
        <v>2</v>
      </c>
      <c r="H11" s="6" t="s">
        <v>2</v>
      </c>
    </row>
    <row r="12" spans="1:8" ht="16.7" customHeight="1" x14ac:dyDescent="0.25">
      <c r="A12" s="6" t="s">
        <v>2</v>
      </c>
      <c r="B12" s="341" t="s">
        <v>147</v>
      </c>
      <c r="C12" s="336"/>
      <c r="D12" s="336"/>
      <c r="E12" s="336"/>
      <c r="F12" s="336"/>
      <c r="G12" s="336"/>
      <c r="H12" s="336"/>
    </row>
    <row r="13" spans="1:8" x14ac:dyDescent="0.25">
      <c r="A13" s="6" t="s">
        <v>2</v>
      </c>
      <c r="B13" s="337" t="s">
        <v>2</v>
      </c>
      <c r="C13" s="336"/>
      <c r="D13" s="6" t="s">
        <v>2</v>
      </c>
      <c r="E13" s="6" t="s">
        <v>2</v>
      </c>
      <c r="F13" s="6" t="s">
        <v>2</v>
      </c>
      <c r="G13" s="6" t="s">
        <v>2</v>
      </c>
      <c r="H13" s="6" t="s">
        <v>2</v>
      </c>
    </row>
    <row r="14" spans="1:8" x14ac:dyDescent="0.25">
      <c r="A14" s="6" t="s">
        <v>2</v>
      </c>
      <c r="B14" s="386" t="s">
        <v>148</v>
      </c>
      <c r="C14" s="336"/>
      <c r="D14" s="6" t="s">
        <v>2</v>
      </c>
      <c r="E14" s="6" t="s">
        <v>2</v>
      </c>
      <c r="F14" s="6" t="s">
        <v>2</v>
      </c>
      <c r="G14" s="6" t="s">
        <v>2</v>
      </c>
      <c r="H14" s="6" t="s">
        <v>2</v>
      </c>
    </row>
    <row r="15" spans="1:8" x14ac:dyDescent="0.25">
      <c r="A15" s="6" t="s">
        <v>2</v>
      </c>
      <c r="B15" s="337" t="s">
        <v>2</v>
      </c>
      <c r="C15" s="336"/>
      <c r="D15" s="6" t="s">
        <v>2</v>
      </c>
      <c r="E15" s="6" t="s">
        <v>2</v>
      </c>
      <c r="F15" s="6" t="s">
        <v>2</v>
      </c>
      <c r="G15" s="6" t="s">
        <v>2</v>
      </c>
      <c r="H15" s="6" t="s">
        <v>2</v>
      </c>
    </row>
    <row r="16" spans="1:8" ht="72" customHeight="1" x14ac:dyDescent="0.25">
      <c r="A16" s="6" t="s">
        <v>2</v>
      </c>
      <c r="B16" s="389" t="s">
        <v>149</v>
      </c>
      <c r="C16" s="336"/>
      <c r="D16" s="336"/>
      <c r="E16" s="336"/>
      <c r="F16" s="336"/>
      <c r="G16" s="336"/>
      <c r="H16" s="336"/>
    </row>
    <row r="17" spans="1:8" x14ac:dyDescent="0.25">
      <c r="A17" s="6" t="s">
        <v>2</v>
      </c>
      <c r="B17" s="337" t="s">
        <v>2</v>
      </c>
      <c r="C17" s="336"/>
      <c r="D17" s="6" t="s">
        <v>2</v>
      </c>
      <c r="E17" s="6" t="s">
        <v>2</v>
      </c>
      <c r="F17" s="6" t="s">
        <v>2</v>
      </c>
      <c r="G17" s="6" t="s">
        <v>2</v>
      </c>
      <c r="H17" s="6" t="s">
        <v>2</v>
      </c>
    </row>
    <row r="18" spans="1:8" ht="16.5" customHeight="1" x14ac:dyDescent="0.25">
      <c r="A18" s="6" t="s">
        <v>2</v>
      </c>
      <c r="B18" s="390" t="s">
        <v>150</v>
      </c>
      <c r="C18" s="381"/>
      <c r="D18" s="381"/>
      <c r="E18" s="381"/>
      <c r="F18" s="381"/>
      <c r="G18" s="381"/>
      <c r="H18" s="377"/>
    </row>
    <row r="19" spans="1:8" ht="16.5" customHeight="1" x14ac:dyDescent="0.25">
      <c r="A19" s="6" t="s">
        <v>2</v>
      </c>
      <c r="B19" s="376" t="s">
        <v>112</v>
      </c>
      <c r="C19" s="381"/>
      <c r="D19" s="381"/>
      <c r="E19" s="381"/>
      <c r="F19" s="381"/>
      <c r="G19" s="377"/>
      <c r="H19" s="30">
        <v>6499624249.1700001</v>
      </c>
    </row>
    <row r="20" spans="1:8" ht="16.5" customHeight="1" x14ac:dyDescent="0.25">
      <c r="A20" s="6" t="s">
        <v>2</v>
      </c>
      <c r="B20" s="378" t="s">
        <v>151</v>
      </c>
      <c r="C20" s="381"/>
      <c r="D20" s="381"/>
      <c r="E20" s="381"/>
      <c r="F20" s="381"/>
      <c r="G20" s="377"/>
      <c r="H20" s="32">
        <v>671353547.10000002</v>
      </c>
    </row>
    <row r="21" spans="1:8" x14ac:dyDescent="0.25">
      <c r="A21" s="6" t="s">
        <v>2</v>
      </c>
      <c r="B21" s="376" t="s">
        <v>152</v>
      </c>
      <c r="C21" s="381"/>
      <c r="D21" s="381"/>
      <c r="E21" s="381"/>
      <c r="F21" s="381"/>
      <c r="G21" s="377"/>
      <c r="H21" s="33" t="s">
        <v>153</v>
      </c>
    </row>
    <row r="22" spans="1:8" x14ac:dyDescent="0.25">
      <c r="A22" s="6" t="s">
        <v>2</v>
      </c>
      <c r="B22" s="383" t="s">
        <v>2</v>
      </c>
      <c r="C22" s="377"/>
      <c r="D22" s="34" t="s">
        <v>2</v>
      </c>
      <c r="E22" s="34" t="s">
        <v>2</v>
      </c>
      <c r="F22" s="34" t="s">
        <v>2</v>
      </c>
      <c r="G22" s="34" t="s">
        <v>2</v>
      </c>
      <c r="H22" s="34" t="s">
        <v>2</v>
      </c>
    </row>
    <row r="23" spans="1:8" x14ac:dyDescent="0.25">
      <c r="A23" s="6" t="s">
        <v>2</v>
      </c>
      <c r="B23" s="382" t="s">
        <v>154</v>
      </c>
      <c r="C23" s="377"/>
      <c r="D23" s="34" t="s">
        <v>2</v>
      </c>
      <c r="E23" s="34" t="s">
        <v>2</v>
      </c>
      <c r="F23" s="34" t="s">
        <v>2</v>
      </c>
      <c r="G23" s="34" t="s">
        <v>2</v>
      </c>
      <c r="H23" s="34" t="s">
        <v>2</v>
      </c>
    </row>
    <row r="24" spans="1:8" x14ac:dyDescent="0.25">
      <c r="A24" s="6" t="s">
        <v>2</v>
      </c>
      <c r="B24" s="383" t="s">
        <v>2</v>
      </c>
      <c r="C24" s="377"/>
      <c r="D24" s="34" t="s">
        <v>2</v>
      </c>
      <c r="E24" s="34" t="s">
        <v>2</v>
      </c>
      <c r="F24" s="34" t="s">
        <v>2</v>
      </c>
      <c r="G24" s="34" t="s">
        <v>2</v>
      </c>
      <c r="H24" s="34" t="s">
        <v>2</v>
      </c>
    </row>
    <row r="25" spans="1:8" ht="36" x14ac:dyDescent="0.25">
      <c r="A25" s="6" t="s">
        <v>2</v>
      </c>
      <c r="B25" s="379" t="s">
        <v>154</v>
      </c>
      <c r="C25" s="377"/>
      <c r="D25" s="37" t="s">
        <v>155</v>
      </c>
      <c r="E25" s="37" t="s">
        <v>156</v>
      </c>
      <c r="F25" s="37" t="s">
        <v>112</v>
      </c>
      <c r="G25" s="37" t="s">
        <v>157</v>
      </c>
      <c r="H25" s="37" t="s">
        <v>158</v>
      </c>
    </row>
    <row r="26" spans="1:8" x14ac:dyDescent="0.25">
      <c r="A26" s="6" t="s">
        <v>2</v>
      </c>
      <c r="B26" s="387" t="s">
        <v>97</v>
      </c>
      <c r="C26" s="336"/>
      <c r="D26" s="39">
        <v>1268</v>
      </c>
      <c r="E26" s="40">
        <v>2.9738312233516099E-3</v>
      </c>
      <c r="F26" s="41">
        <v>19555590.460000001</v>
      </c>
      <c r="G26" s="40">
        <v>3.0087263063702865E-3</v>
      </c>
      <c r="H26" s="41">
        <v>19923547.850000001</v>
      </c>
    </row>
    <row r="27" spans="1:8" x14ac:dyDescent="0.25">
      <c r="A27" s="6" t="s">
        <v>2</v>
      </c>
      <c r="B27" s="341" t="s">
        <v>159</v>
      </c>
      <c r="C27" s="336"/>
      <c r="D27" s="42">
        <v>40284</v>
      </c>
      <c r="E27" s="43">
        <v>9.4477773660486E-2</v>
      </c>
      <c r="F27" s="44">
        <v>201536936.40000001</v>
      </c>
      <c r="G27" s="43">
        <v>3.1007474997610241E-2</v>
      </c>
      <c r="H27" s="44">
        <v>193686740.56999999</v>
      </c>
    </row>
    <row r="28" spans="1:8" x14ac:dyDescent="0.25">
      <c r="A28" s="6" t="s">
        <v>2</v>
      </c>
      <c r="B28" s="388" t="s">
        <v>116</v>
      </c>
      <c r="C28" s="336"/>
      <c r="D28" s="46">
        <v>41552</v>
      </c>
      <c r="E28" s="47">
        <v>9.7451604883837695E-2</v>
      </c>
      <c r="F28" s="48">
        <v>221092526.86000001</v>
      </c>
      <c r="G28" s="47">
        <v>3.4016201303980524E-2</v>
      </c>
      <c r="H28" s="48">
        <v>213610288.41999999</v>
      </c>
    </row>
    <row r="29" spans="1:8" x14ac:dyDescent="0.25">
      <c r="A29" s="6" t="s">
        <v>2</v>
      </c>
      <c r="B29" s="341" t="s">
        <v>2</v>
      </c>
      <c r="C29" s="336"/>
      <c r="D29" s="2" t="s">
        <v>2</v>
      </c>
      <c r="E29" s="2" t="s">
        <v>2</v>
      </c>
      <c r="F29" s="2" t="s">
        <v>2</v>
      </c>
      <c r="G29" s="2" t="s">
        <v>2</v>
      </c>
      <c r="H29" s="2" t="s">
        <v>2</v>
      </c>
    </row>
    <row r="30" spans="1:8" x14ac:dyDescent="0.25">
      <c r="A30" s="6" t="s">
        <v>2</v>
      </c>
      <c r="B30" s="341" t="s">
        <v>160</v>
      </c>
      <c r="C30" s="336"/>
      <c r="D30" s="336"/>
      <c r="E30" s="336"/>
      <c r="F30" s="336"/>
      <c r="G30" s="336"/>
      <c r="H30" s="336"/>
    </row>
    <row r="31" spans="1:8" x14ac:dyDescent="0.25">
      <c r="A31" s="6" t="s">
        <v>2</v>
      </c>
      <c r="B31" s="386" t="s">
        <v>2</v>
      </c>
      <c r="C31" s="336"/>
      <c r="D31" s="6" t="s">
        <v>2</v>
      </c>
      <c r="E31" s="6" t="s">
        <v>2</v>
      </c>
      <c r="F31" s="6" t="s">
        <v>2</v>
      </c>
      <c r="G31" s="6" t="s">
        <v>2</v>
      </c>
      <c r="H31" s="6" t="s">
        <v>2</v>
      </c>
    </row>
    <row r="32" spans="1:8" x14ac:dyDescent="0.25">
      <c r="A32" s="34" t="s">
        <v>2</v>
      </c>
      <c r="B32" s="382" t="s">
        <v>161</v>
      </c>
      <c r="C32" s="377"/>
      <c r="D32" s="34" t="s">
        <v>2</v>
      </c>
      <c r="E32" s="34" t="s">
        <v>2</v>
      </c>
      <c r="F32" s="34" t="s">
        <v>2</v>
      </c>
      <c r="G32" s="34" t="s">
        <v>2</v>
      </c>
      <c r="H32" s="34" t="s">
        <v>2</v>
      </c>
    </row>
    <row r="33" spans="1:8" x14ac:dyDescent="0.25">
      <c r="A33" s="34" t="s">
        <v>2</v>
      </c>
      <c r="B33" s="383" t="s">
        <v>2</v>
      </c>
      <c r="C33" s="377"/>
      <c r="D33" s="34" t="s">
        <v>2</v>
      </c>
      <c r="E33" s="34" t="s">
        <v>2</v>
      </c>
      <c r="F33" s="34" t="s">
        <v>2</v>
      </c>
      <c r="G33" s="34" t="s">
        <v>2</v>
      </c>
      <c r="H33" s="34" t="s">
        <v>2</v>
      </c>
    </row>
    <row r="34" spans="1:8" ht="36" x14ac:dyDescent="0.25">
      <c r="A34" s="34" t="s">
        <v>2</v>
      </c>
      <c r="B34" s="379" t="s">
        <v>161</v>
      </c>
      <c r="C34" s="377"/>
      <c r="D34" s="37" t="s">
        <v>155</v>
      </c>
      <c r="E34" s="37" t="s">
        <v>156</v>
      </c>
      <c r="F34" s="37" t="s">
        <v>112</v>
      </c>
      <c r="G34" s="37" t="s">
        <v>157</v>
      </c>
      <c r="H34" s="37" t="s">
        <v>162</v>
      </c>
    </row>
    <row r="35" spans="1:8" x14ac:dyDescent="0.25">
      <c r="A35" s="34" t="s">
        <v>2</v>
      </c>
      <c r="B35" s="376" t="s">
        <v>97</v>
      </c>
      <c r="C35" s="377"/>
      <c r="D35" s="49">
        <v>0</v>
      </c>
      <c r="E35" s="50">
        <v>0</v>
      </c>
      <c r="F35" s="51">
        <v>0</v>
      </c>
      <c r="G35" s="50">
        <v>0</v>
      </c>
      <c r="H35" s="51">
        <v>0</v>
      </c>
    </row>
    <row r="36" spans="1:8" x14ac:dyDescent="0.25">
      <c r="A36" s="34" t="s">
        <v>2</v>
      </c>
      <c r="B36" s="378" t="s">
        <v>159</v>
      </c>
      <c r="C36" s="377"/>
      <c r="D36" s="52">
        <v>913</v>
      </c>
      <c r="E36" s="53">
        <v>2.1412522925236799E-3</v>
      </c>
      <c r="F36" s="54">
        <v>10428258.33</v>
      </c>
      <c r="G36" s="53">
        <v>1.604440184574006E-3</v>
      </c>
      <c r="H36" s="54">
        <v>10237050.43</v>
      </c>
    </row>
    <row r="37" spans="1:8" x14ac:dyDescent="0.25">
      <c r="A37" s="34" t="s">
        <v>2</v>
      </c>
      <c r="B37" s="384" t="s">
        <v>116</v>
      </c>
      <c r="C37" s="377"/>
      <c r="D37" s="56">
        <v>913</v>
      </c>
      <c r="E37" s="57">
        <v>2.1412522925236799E-3</v>
      </c>
      <c r="F37" s="30">
        <v>10428258.33</v>
      </c>
      <c r="G37" s="57">
        <v>1.604440184574006E-3</v>
      </c>
      <c r="H37" s="30">
        <v>10237050.43</v>
      </c>
    </row>
    <row r="38" spans="1:8" x14ac:dyDescent="0.25">
      <c r="A38" s="34" t="s">
        <v>2</v>
      </c>
      <c r="B38" s="378" t="s">
        <v>2</v>
      </c>
      <c r="C38" s="377"/>
      <c r="D38" s="31" t="s">
        <v>2</v>
      </c>
      <c r="E38" s="31" t="s">
        <v>2</v>
      </c>
      <c r="F38" s="31" t="s">
        <v>2</v>
      </c>
      <c r="G38" s="31" t="s">
        <v>2</v>
      </c>
      <c r="H38" s="31" t="s">
        <v>2</v>
      </c>
    </row>
    <row r="39" spans="1:8" x14ac:dyDescent="0.25">
      <c r="A39" s="34" t="s">
        <v>2</v>
      </c>
      <c r="B39" s="382" t="s">
        <v>163</v>
      </c>
      <c r="C39" s="377"/>
      <c r="D39" s="31" t="s">
        <v>2</v>
      </c>
      <c r="E39" s="31" t="s">
        <v>2</v>
      </c>
      <c r="F39" s="31" t="s">
        <v>2</v>
      </c>
      <c r="G39" s="31" t="s">
        <v>2</v>
      </c>
      <c r="H39" s="31" t="s">
        <v>2</v>
      </c>
    </row>
    <row r="40" spans="1:8" x14ac:dyDescent="0.25">
      <c r="A40" s="34" t="s">
        <v>2</v>
      </c>
      <c r="B40" s="378" t="s">
        <v>2</v>
      </c>
      <c r="C40" s="377"/>
      <c r="D40" s="31" t="s">
        <v>2</v>
      </c>
      <c r="E40" s="31" t="s">
        <v>2</v>
      </c>
      <c r="F40" s="31" t="s">
        <v>2</v>
      </c>
      <c r="G40" s="31" t="s">
        <v>2</v>
      </c>
      <c r="H40" s="31" t="s">
        <v>2</v>
      </c>
    </row>
    <row r="41" spans="1:8" ht="36" x14ac:dyDescent="0.25">
      <c r="A41" s="34" t="s">
        <v>2</v>
      </c>
      <c r="B41" s="379" t="s">
        <v>163</v>
      </c>
      <c r="C41" s="377"/>
      <c r="D41" s="37" t="s">
        <v>155</v>
      </c>
      <c r="E41" s="37" t="s">
        <v>156</v>
      </c>
      <c r="F41" s="37" t="s">
        <v>112</v>
      </c>
      <c r="G41" s="37" t="s">
        <v>157</v>
      </c>
      <c r="H41" s="37" t="s">
        <v>158</v>
      </c>
    </row>
    <row r="42" spans="1:8" x14ac:dyDescent="0.25">
      <c r="A42" s="34" t="s">
        <v>2</v>
      </c>
      <c r="B42" s="378" t="s">
        <v>164</v>
      </c>
      <c r="C42" s="377"/>
      <c r="D42" s="58">
        <v>1819</v>
      </c>
      <c r="E42" s="53">
        <v>4.2660875357070803E-3</v>
      </c>
      <c r="F42" s="54">
        <v>22785624.370000001</v>
      </c>
      <c r="G42" s="53">
        <v>3.505683328218507E-3</v>
      </c>
      <c r="H42" s="54">
        <v>23533375.18</v>
      </c>
    </row>
    <row r="43" spans="1:8" x14ac:dyDescent="0.25">
      <c r="A43" s="34" t="s">
        <v>2</v>
      </c>
      <c r="B43" s="376" t="s">
        <v>165</v>
      </c>
      <c r="C43" s="377"/>
      <c r="D43" s="59">
        <v>1819</v>
      </c>
      <c r="E43" s="50">
        <v>4.2660875357070803E-3</v>
      </c>
      <c r="F43" s="51">
        <v>22785624.370000001</v>
      </c>
      <c r="G43" s="50">
        <v>3.505683328218507E-3</v>
      </c>
      <c r="H43" s="51">
        <v>23533375.18</v>
      </c>
    </row>
    <row r="44" spans="1:8" x14ac:dyDescent="0.25">
      <c r="A44" s="34" t="s">
        <v>2</v>
      </c>
      <c r="B44" s="378" t="s">
        <v>166</v>
      </c>
      <c r="C44" s="377"/>
      <c r="D44" s="58">
        <v>26217</v>
      </c>
      <c r="E44" s="53">
        <v>6.1486540364833697E-2</v>
      </c>
      <c r="F44" s="54">
        <v>351213997.88</v>
      </c>
      <c r="G44" s="53">
        <v>5.4036046456816318E-2</v>
      </c>
      <c r="H44" s="54">
        <v>362675504.18000001</v>
      </c>
    </row>
    <row r="45" spans="1:8" x14ac:dyDescent="0.25">
      <c r="A45" s="34" t="s">
        <v>2</v>
      </c>
      <c r="B45" s="384" t="s">
        <v>167</v>
      </c>
      <c r="C45" s="377"/>
      <c r="D45" s="60">
        <v>28036</v>
      </c>
      <c r="E45" s="57">
        <v>6.5752627900540803E-2</v>
      </c>
      <c r="F45" s="30">
        <v>373999622.25</v>
      </c>
      <c r="G45" s="57">
        <v>5.7541729785034822E-2</v>
      </c>
      <c r="H45" s="30">
        <v>386208879.36000001</v>
      </c>
    </row>
    <row r="46" spans="1:8" x14ac:dyDescent="0.25">
      <c r="A46" s="34" t="s">
        <v>2</v>
      </c>
      <c r="B46" s="382" t="s">
        <v>2</v>
      </c>
      <c r="C46" s="377"/>
      <c r="D46" s="34" t="s">
        <v>2</v>
      </c>
      <c r="E46" s="34" t="s">
        <v>2</v>
      </c>
      <c r="F46" s="34" t="s">
        <v>2</v>
      </c>
      <c r="G46" s="34" t="s">
        <v>2</v>
      </c>
      <c r="H46" s="34" t="s">
        <v>2</v>
      </c>
    </row>
    <row r="47" spans="1:8" x14ac:dyDescent="0.25">
      <c r="A47" s="34" t="s">
        <v>2</v>
      </c>
      <c r="B47" s="385" t="s">
        <v>168</v>
      </c>
      <c r="C47" s="381"/>
      <c r="D47" s="381"/>
      <c r="E47" s="381"/>
      <c r="F47" s="381"/>
      <c r="G47" s="381"/>
      <c r="H47" s="377"/>
    </row>
    <row r="48" spans="1:8" x14ac:dyDescent="0.25">
      <c r="A48" s="34" t="s">
        <v>2</v>
      </c>
      <c r="B48" s="382" t="s">
        <v>2</v>
      </c>
      <c r="C48" s="377"/>
      <c r="D48" s="34" t="s">
        <v>2</v>
      </c>
      <c r="E48" s="34" t="s">
        <v>2</v>
      </c>
      <c r="F48" s="34" t="s">
        <v>2</v>
      </c>
      <c r="G48" s="34" t="s">
        <v>2</v>
      </c>
      <c r="H48" s="34" t="s">
        <v>2</v>
      </c>
    </row>
    <row r="49" spans="1:8" x14ac:dyDescent="0.25">
      <c r="A49" s="34" t="s">
        <v>2</v>
      </c>
      <c r="B49" s="382" t="s">
        <v>169</v>
      </c>
      <c r="C49" s="377"/>
      <c r="D49" s="34" t="s">
        <v>2</v>
      </c>
      <c r="E49" s="34" t="s">
        <v>2</v>
      </c>
      <c r="F49" s="34" t="s">
        <v>2</v>
      </c>
      <c r="G49" s="34" t="s">
        <v>2</v>
      </c>
      <c r="H49" s="34" t="s">
        <v>2</v>
      </c>
    </row>
    <row r="50" spans="1:8" x14ac:dyDescent="0.25">
      <c r="A50" s="34" t="s">
        <v>2</v>
      </c>
      <c r="B50" s="383" t="s">
        <v>2</v>
      </c>
      <c r="C50" s="377"/>
      <c r="D50" s="34" t="s">
        <v>2</v>
      </c>
      <c r="E50" s="34" t="s">
        <v>2</v>
      </c>
      <c r="F50" s="34" t="s">
        <v>2</v>
      </c>
      <c r="G50" s="34" t="s">
        <v>2</v>
      </c>
      <c r="H50" s="34" t="s">
        <v>2</v>
      </c>
    </row>
    <row r="51" spans="1:8" ht="36" x14ac:dyDescent="0.25">
      <c r="A51" s="34" t="s">
        <v>2</v>
      </c>
      <c r="B51" s="379" t="s">
        <v>169</v>
      </c>
      <c r="C51" s="377"/>
      <c r="D51" s="37" t="s">
        <v>155</v>
      </c>
      <c r="E51" s="37" t="s">
        <v>156</v>
      </c>
      <c r="F51" s="37" t="s">
        <v>112</v>
      </c>
      <c r="G51" s="37" t="s">
        <v>157</v>
      </c>
      <c r="H51" s="37" t="s">
        <v>170</v>
      </c>
    </row>
    <row r="52" spans="1:8" x14ac:dyDescent="0.25">
      <c r="A52" s="34" t="s">
        <v>2</v>
      </c>
      <c r="B52" s="376" t="s">
        <v>97</v>
      </c>
      <c r="C52" s="377"/>
      <c r="D52" s="49">
        <v>66</v>
      </c>
      <c r="E52" s="50">
        <v>1.5478932235110901E-4</v>
      </c>
      <c r="F52" s="51">
        <v>994021.19</v>
      </c>
      <c r="G52" s="50">
        <v>1.5293517777230524E-4</v>
      </c>
      <c r="H52" s="51">
        <v>980579.18</v>
      </c>
    </row>
    <row r="53" spans="1:8" x14ac:dyDescent="0.25">
      <c r="A53" s="34" t="s">
        <v>2</v>
      </c>
      <c r="B53" s="378" t="s">
        <v>159</v>
      </c>
      <c r="C53" s="377"/>
      <c r="D53" s="52">
        <v>36966</v>
      </c>
      <c r="E53" s="53">
        <v>8.6696092273198494E-2</v>
      </c>
      <c r="F53" s="54">
        <v>515318919.67000002</v>
      </c>
      <c r="G53" s="53">
        <v>7.9284417054694523E-2</v>
      </c>
      <c r="H53" s="54">
        <v>505891134.26999998</v>
      </c>
    </row>
    <row r="54" spans="1:8" x14ac:dyDescent="0.25">
      <c r="A54" s="34" t="s">
        <v>2</v>
      </c>
      <c r="B54" s="384" t="s">
        <v>116</v>
      </c>
      <c r="C54" s="377"/>
      <c r="D54" s="56">
        <v>37032</v>
      </c>
      <c r="E54" s="57">
        <v>8.6850881595549601E-2</v>
      </c>
      <c r="F54" s="30">
        <v>516312940.86000001</v>
      </c>
      <c r="G54" s="57">
        <v>7.9437352232466826E-2</v>
      </c>
      <c r="H54" s="30">
        <v>506871713.44999999</v>
      </c>
    </row>
    <row r="55" spans="1:8" x14ac:dyDescent="0.25">
      <c r="A55" s="34" t="s">
        <v>2</v>
      </c>
      <c r="B55" s="378" t="s">
        <v>2</v>
      </c>
      <c r="C55" s="377"/>
      <c r="D55" s="31" t="s">
        <v>2</v>
      </c>
      <c r="E55" s="31" t="s">
        <v>2</v>
      </c>
      <c r="F55" s="31" t="s">
        <v>2</v>
      </c>
      <c r="G55" s="31" t="s">
        <v>2</v>
      </c>
      <c r="H55" s="31" t="s">
        <v>2</v>
      </c>
    </row>
    <row r="56" spans="1:8" x14ac:dyDescent="0.25">
      <c r="A56" s="34" t="s">
        <v>2</v>
      </c>
      <c r="B56" s="378" t="s">
        <v>171</v>
      </c>
      <c r="C56" s="381"/>
      <c r="D56" s="381"/>
      <c r="E56" s="381"/>
      <c r="F56" s="381"/>
      <c r="G56" s="381"/>
      <c r="H56" s="377"/>
    </row>
    <row r="57" spans="1:8" x14ac:dyDescent="0.25">
      <c r="A57" s="34" t="s">
        <v>2</v>
      </c>
      <c r="B57" s="378" t="s">
        <v>2</v>
      </c>
      <c r="C57" s="377"/>
      <c r="D57" s="31" t="s">
        <v>2</v>
      </c>
      <c r="E57" s="31" t="s">
        <v>2</v>
      </c>
      <c r="F57" s="31" t="s">
        <v>2</v>
      </c>
      <c r="G57" s="31" t="s">
        <v>2</v>
      </c>
      <c r="H57" s="31" t="s">
        <v>2</v>
      </c>
    </row>
    <row r="58" spans="1:8" x14ac:dyDescent="0.25">
      <c r="A58" s="34" t="s">
        <v>2</v>
      </c>
      <c r="B58" s="382" t="s">
        <v>172</v>
      </c>
      <c r="C58" s="377"/>
      <c r="D58" s="31" t="s">
        <v>2</v>
      </c>
      <c r="E58" s="31" t="s">
        <v>2</v>
      </c>
      <c r="F58" s="31" t="s">
        <v>2</v>
      </c>
      <c r="G58" s="31" t="s">
        <v>2</v>
      </c>
      <c r="H58" s="31" t="s">
        <v>2</v>
      </c>
    </row>
    <row r="59" spans="1:8" x14ac:dyDescent="0.25">
      <c r="A59" s="34" t="s">
        <v>2</v>
      </c>
      <c r="B59" s="378" t="s">
        <v>2</v>
      </c>
      <c r="C59" s="377"/>
      <c r="D59" s="31" t="s">
        <v>2</v>
      </c>
      <c r="E59" s="31" t="s">
        <v>2</v>
      </c>
      <c r="F59" s="31" t="s">
        <v>2</v>
      </c>
      <c r="G59" s="31" t="s">
        <v>2</v>
      </c>
      <c r="H59" s="31" t="s">
        <v>2</v>
      </c>
    </row>
    <row r="60" spans="1:8" ht="24" x14ac:dyDescent="0.25">
      <c r="A60" s="6" t="s">
        <v>2</v>
      </c>
      <c r="B60" s="379" t="s">
        <v>173</v>
      </c>
      <c r="C60" s="377"/>
      <c r="D60" s="37" t="s">
        <v>174</v>
      </c>
      <c r="E60" s="37" t="s">
        <v>175</v>
      </c>
      <c r="F60" s="37" t="s">
        <v>176</v>
      </c>
      <c r="G60" s="380" t="s">
        <v>177</v>
      </c>
      <c r="H60" s="377"/>
    </row>
    <row r="61" spans="1:8" x14ac:dyDescent="0.25">
      <c r="A61" s="6" t="s">
        <v>2</v>
      </c>
      <c r="B61" s="376" t="s">
        <v>2</v>
      </c>
      <c r="C61" s="377"/>
      <c r="D61" s="29" t="s">
        <v>2</v>
      </c>
      <c r="E61" s="29" t="s">
        <v>2</v>
      </c>
      <c r="F61" s="29" t="s">
        <v>2</v>
      </c>
      <c r="G61" s="376" t="s">
        <v>2</v>
      </c>
      <c r="H61" s="377"/>
    </row>
    <row r="62" spans="1:8" x14ac:dyDescent="0.25">
      <c r="A62" s="6" t="s">
        <v>2</v>
      </c>
      <c r="B62" s="378" t="s">
        <v>2</v>
      </c>
      <c r="C62" s="377"/>
      <c r="D62" s="31" t="s">
        <v>2</v>
      </c>
      <c r="E62" s="31" t="s">
        <v>2</v>
      </c>
      <c r="F62" s="31" t="s">
        <v>2</v>
      </c>
      <c r="G62" s="378" t="s">
        <v>2</v>
      </c>
      <c r="H62" s="377"/>
    </row>
    <row r="63" spans="1:8" x14ac:dyDescent="0.25">
      <c r="A63" s="6" t="s">
        <v>2</v>
      </c>
      <c r="B63" s="376" t="s">
        <v>2</v>
      </c>
      <c r="C63" s="377"/>
      <c r="D63" s="29" t="s">
        <v>2</v>
      </c>
      <c r="E63" s="29" t="s">
        <v>2</v>
      </c>
      <c r="F63" s="29" t="s">
        <v>2</v>
      </c>
      <c r="G63" s="376" t="s">
        <v>2</v>
      </c>
      <c r="H63" s="377"/>
    </row>
    <row r="64" spans="1:8" x14ac:dyDescent="0.25">
      <c r="A64" s="6" t="s">
        <v>2</v>
      </c>
      <c r="B64" s="378" t="s">
        <v>2</v>
      </c>
      <c r="C64" s="377"/>
      <c r="D64" s="31" t="s">
        <v>2</v>
      </c>
      <c r="E64" s="31" t="s">
        <v>2</v>
      </c>
      <c r="F64" s="31" t="s">
        <v>2</v>
      </c>
      <c r="G64" s="378" t="s">
        <v>2</v>
      </c>
      <c r="H64" s="377"/>
    </row>
    <row r="65" spans="1:8" x14ac:dyDescent="0.25">
      <c r="A65" s="6" t="s">
        <v>2</v>
      </c>
      <c r="B65" s="376" t="s">
        <v>2</v>
      </c>
      <c r="C65" s="377"/>
      <c r="D65" s="29" t="s">
        <v>2</v>
      </c>
      <c r="E65" s="29" t="s">
        <v>2</v>
      </c>
      <c r="F65" s="29" t="s">
        <v>2</v>
      </c>
      <c r="G65" s="376" t="s">
        <v>2</v>
      </c>
      <c r="H65" s="377"/>
    </row>
    <row r="66" spans="1:8" ht="3.6" customHeight="1" x14ac:dyDescent="0.25"/>
  </sheetData>
  <sheetProtection sheet="1" objects="1" scenarios="1"/>
  <mergeCells count="72">
    <mergeCell ref="A1:B3"/>
    <mergeCell ref="C1:H1"/>
    <mergeCell ref="C2:H2"/>
    <mergeCell ref="C3:H3"/>
    <mergeCell ref="B4:C4"/>
    <mergeCell ref="B5:C5"/>
    <mergeCell ref="B6:C6"/>
    <mergeCell ref="B7:C7"/>
    <mergeCell ref="B8:C8"/>
    <mergeCell ref="B9:H9"/>
    <mergeCell ref="B10:G10"/>
    <mergeCell ref="B11:C11"/>
    <mergeCell ref="B12:H12"/>
    <mergeCell ref="B13:C13"/>
    <mergeCell ref="B14:C14"/>
    <mergeCell ref="B15:C15"/>
    <mergeCell ref="B16:H16"/>
    <mergeCell ref="B17:C17"/>
    <mergeCell ref="B18:H18"/>
    <mergeCell ref="B19:G19"/>
    <mergeCell ref="B20:G20"/>
    <mergeCell ref="B21:G21"/>
    <mergeCell ref="B22:C22"/>
    <mergeCell ref="B23:C23"/>
    <mergeCell ref="B24:C24"/>
    <mergeCell ref="B25:C25"/>
    <mergeCell ref="B26:C26"/>
    <mergeCell ref="B27:C27"/>
    <mergeCell ref="B28:C28"/>
    <mergeCell ref="B29:C29"/>
    <mergeCell ref="B30:H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H47"/>
    <mergeCell ref="B48:C48"/>
    <mergeCell ref="B49:C49"/>
    <mergeCell ref="B50:C50"/>
    <mergeCell ref="B51:C51"/>
    <mergeCell ref="B52:C52"/>
    <mergeCell ref="B53:C53"/>
    <mergeCell ref="B54:C54"/>
    <mergeCell ref="B55:C55"/>
    <mergeCell ref="B56:H56"/>
    <mergeCell ref="B57:C57"/>
    <mergeCell ref="B58:C58"/>
    <mergeCell ref="B59:C59"/>
    <mergeCell ref="B60:C60"/>
    <mergeCell ref="G60:H60"/>
    <mergeCell ref="B61:C61"/>
    <mergeCell ref="G61:H61"/>
    <mergeCell ref="B62:C62"/>
    <mergeCell ref="G62:H62"/>
    <mergeCell ref="B63:C63"/>
    <mergeCell ref="G63:H63"/>
    <mergeCell ref="B64:C64"/>
    <mergeCell ref="G64:H64"/>
    <mergeCell ref="B65:C65"/>
    <mergeCell ref="G65:H65"/>
  </mergeCells>
  <pageMargins left="0.25" right="0.25" top="0.25" bottom="0.25" header="0.25" footer="0.25"/>
  <pageSetup scale="67" orientation="portrait" cellComments="atEn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57"/>
  <sheetViews>
    <sheetView showGridLines="0" workbookViewId="0">
      <selection activeCell="F17" sqref="F17"/>
    </sheetView>
  </sheetViews>
  <sheetFormatPr baseColWidth="10" defaultColWidth="9.140625" defaultRowHeight="15" x14ac:dyDescent="0.25"/>
  <cols>
    <col min="1" max="1" width="1.28515625" customWidth="1"/>
    <col min="2" max="2" width="32.28515625" customWidth="1"/>
    <col min="3" max="3" width="58.140625" customWidth="1"/>
    <col min="4" max="7" width="23.85546875" customWidth="1"/>
  </cols>
  <sheetData>
    <row r="1" spans="1:7" ht="18" customHeight="1" x14ac:dyDescent="0.25">
      <c r="A1" s="336"/>
      <c r="B1" s="336"/>
      <c r="C1" s="342" t="s">
        <v>0</v>
      </c>
      <c r="D1" s="336"/>
      <c r="E1" s="336"/>
      <c r="F1" s="336"/>
      <c r="G1" s="336"/>
    </row>
    <row r="2" spans="1:7" ht="18" customHeight="1" x14ac:dyDescent="0.25">
      <c r="A2" s="336"/>
      <c r="B2" s="336"/>
      <c r="C2" s="342" t="s">
        <v>1</v>
      </c>
      <c r="D2" s="336"/>
      <c r="E2" s="336"/>
      <c r="F2" s="336"/>
      <c r="G2" s="336"/>
    </row>
    <row r="3" spans="1:7" ht="18" customHeight="1" x14ac:dyDescent="0.25">
      <c r="A3" s="336"/>
      <c r="B3" s="336"/>
      <c r="C3" s="342" t="s">
        <v>2</v>
      </c>
      <c r="D3" s="336"/>
      <c r="E3" s="336"/>
      <c r="F3" s="336"/>
      <c r="G3" s="336"/>
    </row>
    <row r="4" spans="1:7" x14ac:dyDescent="0.25">
      <c r="A4" s="35" t="s">
        <v>2</v>
      </c>
      <c r="B4" s="382" t="s">
        <v>2</v>
      </c>
      <c r="C4" s="377"/>
      <c r="D4" s="34" t="s">
        <v>2</v>
      </c>
      <c r="E4" s="34" t="s">
        <v>2</v>
      </c>
    </row>
    <row r="5" spans="1:7" x14ac:dyDescent="0.25">
      <c r="A5" s="35" t="s">
        <v>2</v>
      </c>
      <c r="B5" s="394" t="s">
        <v>178</v>
      </c>
      <c r="C5" s="377"/>
      <c r="D5" s="34" t="s">
        <v>2</v>
      </c>
      <c r="E5" s="34" t="s">
        <v>2</v>
      </c>
    </row>
    <row r="6" spans="1:7" x14ac:dyDescent="0.25">
      <c r="A6" s="35" t="s">
        <v>2</v>
      </c>
      <c r="B6" s="382" t="s">
        <v>2</v>
      </c>
      <c r="C6" s="377"/>
      <c r="D6" s="34" t="s">
        <v>2</v>
      </c>
      <c r="E6" s="34" t="s">
        <v>2</v>
      </c>
    </row>
    <row r="7" spans="1:7" x14ac:dyDescent="0.25">
      <c r="A7" s="61" t="s">
        <v>2</v>
      </c>
      <c r="B7" s="390" t="s">
        <v>179</v>
      </c>
      <c r="C7" s="377"/>
      <c r="D7" s="62" t="s">
        <v>180</v>
      </c>
      <c r="E7" s="62" t="s">
        <v>94</v>
      </c>
    </row>
    <row r="8" spans="1:7" x14ac:dyDescent="0.25">
      <c r="A8" s="61" t="s">
        <v>2</v>
      </c>
      <c r="B8" s="376" t="s">
        <v>181</v>
      </c>
      <c r="C8" s="377"/>
      <c r="D8" s="63">
        <v>0</v>
      </c>
      <c r="E8" s="63">
        <v>0</v>
      </c>
    </row>
    <row r="9" spans="1:7" x14ac:dyDescent="0.25">
      <c r="A9" s="61" t="s">
        <v>2</v>
      </c>
      <c r="B9" s="378" t="s">
        <v>182</v>
      </c>
      <c r="C9" s="377"/>
      <c r="D9" s="53">
        <v>0</v>
      </c>
      <c r="E9" s="53">
        <v>0</v>
      </c>
    </row>
    <row r="10" spans="1:7" ht="36.4" customHeight="1" x14ac:dyDescent="0.25"/>
    <row r="11" spans="1:7" x14ac:dyDescent="0.25">
      <c r="A11" s="31" t="s">
        <v>2</v>
      </c>
      <c r="B11" s="390" t="s">
        <v>183</v>
      </c>
      <c r="C11" s="377"/>
      <c r="D11" s="62" t="s">
        <v>184</v>
      </c>
      <c r="E11" s="62" t="s">
        <v>185</v>
      </c>
      <c r="F11" s="62" t="s">
        <v>186</v>
      </c>
      <c r="G11" s="62" t="s">
        <v>187</v>
      </c>
    </row>
    <row r="12" spans="1:7" x14ac:dyDescent="0.25">
      <c r="A12" s="31" t="s">
        <v>2</v>
      </c>
      <c r="B12" s="391" t="s">
        <v>188</v>
      </c>
      <c r="C12" s="377"/>
      <c r="D12" s="65" t="s">
        <v>189</v>
      </c>
      <c r="E12" s="65" t="s">
        <v>190</v>
      </c>
      <c r="F12" s="65" t="s">
        <v>153</v>
      </c>
      <c r="G12" s="65" t="s">
        <v>190</v>
      </c>
    </row>
    <row r="13" spans="1:7" x14ac:dyDescent="0.25">
      <c r="A13" s="31" t="s">
        <v>2</v>
      </c>
      <c r="B13" s="392" t="s">
        <v>180</v>
      </c>
      <c r="C13" s="377"/>
      <c r="D13" s="67" t="s">
        <v>191</v>
      </c>
      <c r="E13" s="67" t="s">
        <v>190</v>
      </c>
      <c r="F13" s="67" t="s">
        <v>153</v>
      </c>
      <c r="G13" s="67" t="s">
        <v>190</v>
      </c>
    </row>
    <row r="14" spans="1:7" x14ac:dyDescent="0.25">
      <c r="A14" s="31" t="s">
        <v>2</v>
      </c>
      <c r="B14" s="391" t="s">
        <v>94</v>
      </c>
      <c r="C14" s="377"/>
      <c r="D14" s="334">
        <f>'Write-Offs'!F13</f>
        <v>8.4999999999999999E-6</v>
      </c>
      <c r="E14" s="65" t="s">
        <v>190</v>
      </c>
      <c r="F14" s="65" t="s">
        <v>153</v>
      </c>
      <c r="G14" s="65" t="s">
        <v>190</v>
      </c>
    </row>
    <row r="15" spans="1:7" ht="0" hidden="1" customHeight="1" x14ac:dyDescent="0.25"/>
    <row r="16" spans="1:7" ht="14.25" customHeight="1" x14ac:dyDescent="0.25"/>
    <row r="17" spans="1:7" x14ac:dyDescent="0.25">
      <c r="A17" s="31" t="s">
        <v>2</v>
      </c>
      <c r="B17" s="390" t="s">
        <v>192</v>
      </c>
      <c r="C17" s="377"/>
      <c r="D17" s="62" t="s">
        <v>184</v>
      </c>
      <c r="E17" s="62" t="s">
        <v>193</v>
      </c>
      <c r="F17" s="62" t="s">
        <v>194</v>
      </c>
    </row>
    <row r="18" spans="1:7" x14ac:dyDescent="0.25">
      <c r="A18" s="31" t="s">
        <v>2</v>
      </c>
      <c r="B18" s="391" t="s">
        <v>188</v>
      </c>
      <c r="C18" s="377"/>
      <c r="D18" s="65" t="s">
        <v>195</v>
      </c>
      <c r="E18" s="65" t="s">
        <v>153</v>
      </c>
      <c r="F18" s="65" t="s">
        <v>190</v>
      </c>
    </row>
    <row r="19" spans="1:7" x14ac:dyDescent="0.25">
      <c r="A19" s="31" t="s">
        <v>2</v>
      </c>
      <c r="B19" s="392" t="s">
        <v>180</v>
      </c>
      <c r="C19" s="377"/>
      <c r="D19" s="67" t="s">
        <v>196</v>
      </c>
      <c r="E19" s="67" t="s">
        <v>153</v>
      </c>
      <c r="F19" s="67" t="s">
        <v>190</v>
      </c>
    </row>
    <row r="20" spans="1:7" x14ac:dyDescent="0.25">
      <c r="A20" s="31" t="s">
        <v>2</v>
      </c>
      <c r="B20" s="391" t="s">
        <v>94</v>
      </c>
      <c r="C20" s="377"/>
      <c r="D20" s="334">
        <f>'Write-Offs'!F10</f>
        <v>5.6900000000000001E-5</v>
      </c>
      <c r="E20" s="65" t="s">
        <v>153</v>
      </c>
      <c r="F20" s="65" t="s">
        <v>190</v>
      </c>
    </row>
    <row r="21" spans="1:7" ht="0" hidden="1" customHeight="1" x14ac:dyDescent="0.25"/>
    <row r="22" spans="1:7" ht="11.1" customHeight="1" x14ac:dyDescent="0.25"/>
    <row r="23" spans="1:7" x14ac:dyDescent="0.25">
      <c r="A23" s="31" t="s">
        <v>2</v>
      </c>
      <c r="B23" s="376" t="s">
        <v>197</v>
      </c>
      <c r="C23" s="381"/>
      <c r="D23" s="377"/>
      <c r="E23" s="51">
        <v>6517524646.96</v>
      </c>
    </row>
    <row r="24" spans="1:7" x14ac:dyDescent="0.25">
      <c r="A24" s="31" t="s">
        <v>2</v>
      </c>
      <c r="B24" s="378" t="s">
        <v>198</v>
      </c>
      <c r="C24" s="381"/>
      <c r="D24" s="377"/>
      <c r="E24" s="54">
        <v>31142396181.459999</v>
      </c>
    </row>
    <row r="25" spans="1:7" x14ac:dyDescent="0.25">
      <c r="A25" s="31" t="s">
        <v>2</v>
      </c>
      <c r="B25" s="376" t="s">
        <v>199</v>
      </c>
      <c r="C25" s="381"/>
      <c r="D25" s="377"/>
      <c r="E25" s="68">
        <v>17.827062999999999</v>
      </c>
    </row>
    <row r="26" spans="1:7" x14ac:dyDescent="0.25">
      <c r="A26" s="31" t="s">
        <v>2</v>
      </c>
      <c r="B26" s="378" t="s">
        <v>200</v>
      </c>
      <c r="C26" s="381"/>
      <c r="D26" s="377"/>
      <c r="E26" s="329">
        <f>'Supplementary UK Information'!J53</f>
        <v>7.8751780131649379E-4</v>
      </c>
    </row>
    <row r="27" spans="1:7" ht="0" hidden="1" customHeight="1" x14ac:dyDescent="0.25"/>
    <row r="28" spans="1:7" ht="3.6" customHeight="1" x14ac:dyDescent="0.25"/>
    <row r="29" spans="1:7" x14ac:dyDescent="0.25">
      <c r="A29" s="31" t="s">
        <v>2</v>
      </c>
      <c r="B29" s="378" t="s">
        <v>2</v>
      </c>
      <c r="C29" s="381"/>
      <c r="D29" s="381"/>
      <c r="E29" s="377"/>
      <c r="F29" s="31" t="s">
        <v>2</v>
      </c>
      <c r="G29" s="31" t="s">
        <v>2</v>
      </c>
    </row>
    <row r="30" spans="1:7" x14ac:dyDescent="0.25">
      <c r="A30" s="31" t="s">
        <v>2</v>
      </c>
      <c r="B30" s="393" t="s">
        <v>201</v>
      </c>
      <c r="C30" s="336"/>
      <c r="D30" s="336"/>
      <c r="E30" s="336"/>
      <c r="F30" s="69" t="s">
        <v>2</v>
      </c>
      <c r="G30" s="70" t="s">
        <v>146</v>
      </c>
    </row>
    <row r="31" spans="1:7" x14ac:dyDescent="0.25">
      <c r="A31" s="31" t="s">
        <v>2</v>
      </c>
      <c r="B31" s="378" t="s">
        <v>2</v>
      </c>
      <c r="C31" s="381"/>
      <c r="D31" s="381"/>
      <c r="E31" s="377"/>
      <c r="F31" s="31" t="s">
        <v>2</v>
      </c>
      <c r="G31" s="31" t="s">
        <v>2</v>
      </c>
    </row>
    <row r="32" spans="1:7" x14ac:dyDescent="0.25">
      <c r="A32" s="31" t="s">
        <v>2</v>
      </c>
      <c r="B32" s="393" t="s">
        <v>202</v>
      </c>
      <c r="C32" s="336"/>
      <c r="D32" s="336"/>
      <c r="E32" s="336"/>
      <c r="F32" s="69" t="s">
        <v>2</v>
      </c>
      <c r="G32" s="70" t="s">
        <v>153</v>
      </c>
    </row>
    <row r="33" spans="1:7" x14ac:dyDescent="0.25">
      <c r="A33" s="31" t="s">
        <v>2</v>
      </c>
      <c r="B33" s="378" t="s">
        <v>2</v>
      </c>
      <c r="C33" s="381"/>
      <c r="D33" s="381"/>
      <c r="E33" s="377"/>
      <c r="F33" s="31" t="s">
        <v>2</v>
      </c>
      <c r="G33" s="31" t="s">
        <v>2</v>
      </c>
    </row>
    <row r="34" spans="1:7" x14ac:dyDescent="0.25">
      <c r="A34" s="31" t="s">
        <v>2</v>
      </c>
      <c r="B34" s="393" t="s">
        <v>203</v>
      </c>
      <c r="C34" s="336"/>
      <c r="D34" s="336"/>
      <c r="E34" s="336"/>
      <c r="F34" s="69" t="s">
        <v>2</v>
      </c>
      <c r="G34" s="70" t="s">
        <v>204</v>
      </c>
    </row>
    <row r="35" spans="1:7" x14ac:dyDescent="0.25">
      <c r="A35" s="31" t="s">
        <v>2</v>
      </c>
      <c r="B35" s="392" t="s">
        <v>205</v>
      </c>
      <c r="C35" s="381"/>
      <c r="D35" s="381"/>
      <c r="E35" s="377"/>
      <c r="F35" s="71" t="s">
        <v>2</v>
      </c>
    </row>
    <row r="36" spans="1:7" x14ac:dyDescent="0.25">
      <c r="A36" s="31" t="s">
        <v>2</v>
      </c>
      <c r="B36" s="391" t="s">
        <v>206</v>
      </c>
      <c r="C36" s="381"/>
      <c r="D36" s="381"/>
      <c r="E36" s="377"/>
      <c r="F36" s="72" t="s">
        <v>207</v>
      </c>
      <c r="G36" s="73" t="s">
        <v>153</v>
      </c>
    </row>
    <row r="37" spans="1:7" x14ac:dyDescent="0.25">
      <c r="A37" s="31" t="s">
        <v>2</v>
      </c>
      <c r="B37" s="392" t="s">
        <v>208</v>
      </c>
      <c r="C37" s="381"/>
      <c r="D37" s="381"/>
      <c r="E37" s="377"/>
      <c r="F37" s="71" t="s">
        <v>209</v>
      </c>
      <c r="G37" s="73" t="s">
        <v>153</v>
      </c>
    </row>
    <row r="38" spans="1:7" x14ac:dyDescent="0.25">
      <c r="A38" s="31" t="s">
        <v>2</v>
      </c>
      <c r="B38" s="391" t="s">
        <v>210</v>
      </c>
      <c r="C38" s="381"/>
      <c r="D38" s="381"/>
      <c r="E38" s="377"/>
      <c r="F38" s="72" t="s">
        <v>211</v>
      </c>
      <c r="G38" s="73" t="s">
        <v>153</v>
      </c>
    </row>
    <row r="39" spans="1:7" x14ac:dyDescent="0.25">
      <c r="A39" s="31" t="s">
        <v>2</v>
      </c>
      <c r="B39" s="392" t="s">
        <v>212</v>
      </c>
      <c r="C39" s="381"/>
      <c r="D39" s="381"/>
      <c r="E39" s="377"/>
      <c r="F39" s="71" t="s">
        <v>190</v>
      </c>
      <c r="G39" s="73" t="s">
        <v>153</v>
      </c>
    </row>
    <row r="40" spans="1:7" x14ac:dyDescent="0.25">
      <c r="A40" s="31" t="s">
        <v>2</v>
      </c>
      <c r="B40" s="391" t="s">
        <v>213</v>
      </c>
      <c r="C40" s="381"/>
      <c r="D40" s="381"/>
      <c r="E40" s="377"/>
      <c r="F40" s="72" t="s">
        <v>2</v>
      </c>
    </row>
    <row r="41" spans="1:7" x14ac:dyDescent="0.25">
      <c r="A41" s="31" t="s">
        <v>2</v>
      </c>
      <c r="B41" s="392" t="s">
        <v>214</v>
      </c>
      <c r="C41" s="381"/>
      <c r="D41" s="381"/>
      <c r="E41" s="377"/>
      <c r="F41" s="71" t="s">
        <v>193</v>
      </c>
      <c r="G41" s="73" t="s">
        <v>153</v>
      </c>
    </row>
    <row r="42" spans="1:7" x14ac:dyDescent="0.25">
      <c r="A42" s="31" t="s">
        <v>2</v>
      </c>
      <c r="B42" s="391" t="s">
        <v>215</v>
      </c>
      <c r="C42" s="381"/>
      <c r="D42" s="381"/>
      <c r="E42" s="377"/>
      <c r="F42" s="72" t="s">
        <v>194</v>
      </c>
      <c r="G42" s="73" t="s">
        <v>153</v>
      </c>
    </row>
    <row r="43" spans="1:7" x14ac:dyDescent="0.25">
      <c r="A43" s="31" t="s">
        <v>2</v>
      </c>
      <c r="B43" s="392" t="s">
        <v>216</v>
      </c>
      <c r="C43" s="381"/>
      <c r="D43" s="381"/>
      <c r="E43" s="377"/>
      <c r="F43" s="71" t="s">
        <v>217</v>
      </c>
      <c r="G43" s="73" t="s">
        <v>153</v>
      </c>
    </row>
    <row r="44" spans="1:7" x14ac:dyDescent="0.25">
      <c r="A44" s="31" t="s">
        <v>2</v>
      </c>
      <c r="B44" s="391" t="s">
        <v>218</v>
      </c>
      <c r="C44" s="381"/>
      <c r="D44" s="381"/>
      <c r="E44" s="377"/>
      <c r="F44" s="72"/>
      <c r="G44" s="73" t="s">
        <v>153</v>
      </c>
    </row>
    <row r="45" spans="1:7" x14ac:dyDescent="0.25">
      <c r="A45" s="31" t="s">
        <v>2</v>
      </c>
      <c r="B45" s="392" t="s">
        <v>219</v>
      </c>
      <c r="C45" s="381"/>
      <c r="D45" s="381"/>
      <c r="E45" s="377"/>
      <c r="F45" s="71"/>
      <c r="G45" s="73" t="s">
        <v>153</v>
      </c>
    </row>
    <row r="46" spans="1:7" ht="36.75" customHeight="1" x14ac:dyDescent="0.25">
      <c r="A46" s="31" t="s">
        <v>2</v>
      </c>
      <c r="B46" s="391" t="s">
        <v>220</v>
      </c>
      <c r="C46" s="381"/>
      <c r="D46" s="381"/>
      <c r="E46" s="377"/>
      <c r="F46" s="72" t="s">
        <v>221</v>
      </c>
      <c r="G46" s="73" t="s">
        <v>153</v>
      </c>
    </row>
    <row r="47" spans="1:7" x14ac:dyDescent="0.25">
      <c r="A47" s="31" t="s">
        <v>2</v>
      </c>
      <c r="B47" s="378" t="s">
        <v>2</v>
      </c>
      <c r="C47" s="381"/>
      <c r="D47" s="381"/>
      <c r="E47" s="377"/>
      <c r="F47" s="31" t="s">
        <v>2</v>
      </c>
      <c r="G47" s="31" t="s">
        <v>2</v>
      </c>
    </row>
    <row r="48" spans="1:7" x14ac:dyDescent="0.25">
      <c r="A48" s="31" t="s">
        <v>2</v>
      </c>
      <c r="B48" s="393" t="s">
        <v>222</v>
      </c>
      <c r="C48" s="336"/>
      <c r="D48" s="336"/>
      <c r="E48" s="336"/>
      <c r="F48" s="69" t="s">
        <v>2</v>
      </c>
      <c r="G48" s="70" t="s">
        <v>204</v>
      </c>
    </row>
    <row r="49" spans="1:7" x14ac:dyDescent="0.25">
      <c r="A49" s="31" t="s">
        <v>2</v>
      </c>
      <c r="B49" s="392" t="s">
        <v>223</v>
      </c>
      <c r="C49" s="381"/>
      <c r="D49" s="381"/>
      <c r="E49" s="377"/>
      <c r="F49" s="71" t="s">
        <v>2</v>
      </c>
      <c r="G49" s="73" t="s">
        <v>153</v>
      </c>
    </row>
    <row r="50" spans="1:7" ht="35.25" customHeight="1" x14ac:dyDescent="0.25">
      <c r="A50" s="31" t="s">
        <v>2</v>
      </c>
      <c r="B50" s="391" t="s">
        <v>224</v>
      </c>
      <c r="C50" s="381"/>
      <c r="D50" s="381"/>
      <c r="E50" s="377"/>
      <c r="F50" s="72" t="s">
        <v>2</v>
      </c>
      <c r="G50" s="73" t="s">
        <v>153</v>
      </c>
    </row>
    <row r="51" spans="1:7" ht="33" customHeight="1" x14ac:dyDescent="0.25">
      <c r="A51" s="31" t="s">
        <v>2</v>
      </c>
      <c r="B51" s="392" t="s">
        <v>225</v>
      </c>
      <c r="C51" s="381"/>
      <c r="D51" s="381"/>
      <c r="E51" s="377"/>
      <c r="F51" s="71" t="s">
        <v>2</v>
      </c>
      <c r="G51" s="73" t="s">
        <v>153</v>
      </c>
    </row>
    <row r="52" spans="1:7" x14ac:dyDescent="0.25">
      <c r="A52" s="31" t="s">
        <v>2</v>
      </c>
      <c r="B52" s="391" t="s">
        <v>226</v>
      </c>
      <c r="C52" s="381"/>
      <c r="D52" s="381"/>
      <c r="E52" s="377"/>
      <c r="F52" s="72" t="s">
        <v>2</v>
      </c>
      <c r="G52" s="73" t="s">
        <v>153</v>
      </c>
    </row>
    <row r="53" spans="1:7" ht="55.5" customHeight="1" x14ac:dyDescent="0.25">
      <c r="A53" s="31" t="s">
        <v>2</v>
      </c>
      <c r="B53" s="392" t="s">
        <v>227</v>
      </c>
      <c r="C53" s="381"/>
      <c r="D53" s="381"/>
      <c r="E53" s="377"/>
      <c r="F53" s="71" t="s">
        <v>2</v>
      </c>
      <c r="G53" s="73" t="s">
        <v>153</v>
      </c>
    </row>
    <row r="54" spans="1:7" ht="48.75" customHeight="1" x14ac:dyDescent="0.25">
      <c r="A54" s="31" t="s">
        <v>2</v>
      </c>
      <c r="B54" s="391" t="s">
        <v>228</v>
      </c>
      <c r="C54" s="381"/>
      <c r="D54" s="381"/>
      <c r="E54" s="377"/>
      <c r="F54" s="72" t="s">
        <v>2</v>
      </c>
      <c r="G54" s="73" t="s">
        <v>153</v>
      </c>
    </row>
    <row r="55" spans="1:7" x14ac:dyDescent="0.25">
      <c r="A55" s="31" t="s">
        <v>2</v>
      </c>
      <c r="B55" s="392" t="s">
        <v>229</v>
      </c>
      <c r="C55" s="381"/>
      <c r="D55" s="381"/>
      <c r="E55" s="377"/>
      <c r="F55" s="71" t="s">
        <v>2</v>
      </c>
      <c r="G55" s="73" t="s">
        <v>153</v>
      </c>
    </row>
    <row r="56" spans="1:7" x14ac:dyDescent="0.25">
      <c r="A56" s="31" t="s">
        <v>2</v>
      </c>
      <c r="B56" s="391" t="s">
        <v>230</v>
      </c>
      <c r="C56" s="381"/>
      <c r="D56" s="381"/>
      <c r="E56" s="377"/>
      <c r="F56" s="72" t="s">
        <v>2</v>
      </c>
      <c r="G56" s="73" t="s">
        <v>153</v>
      </c>
    </row>
    <row r="57" spans="1:7" ht="0" hidden="1" customHeight="1" x14ac:dyDescent="0.25"/>
  </sheetData>
  <sheetProtection algorithmName="SHA-512" hashValue="74D4/tIajDUWzKv/RAPaRnq5MrUCX5h5gZMZ6Ql4+1FRIZrDZP+MSsiJVq3HxQWihnTYh1wctUa4aXvopFFCKA==" saltValue="edxQQ5s00iWLADs+17WnXw==" spinCount="100000" sheet="1" objects="1" scenarios="1"/>
  <mergeCells count="50">
    <mergeCell ref="A1:B3"/>
    <mergeCell ref="C1:G1"/>
    <mergeCell ref="C2:G2"/>
    <mergeCell ref="C3:G3"/>
    <mergeCell ref="B4:C4"/>
    <mergeCell ref="B5:C5"/>
    <mergeCell ref="B6:C6"/>
    <mergeCell ref="B7:C7"/>
    <mergeCell ref="B8:C8"/>
    <mergeCell ref="B9:C9"/>
    <mergeCell ref="B11:C11"/>
    <mergeCell ref="B12:C12"/>
    <mergeCell ref="B13:C13"/>
    <mergeCell ref="B14:C14"/>
    <mergeCell ref="B17:C17"/>
    <mergeCell ref="B18:C18"/>
    <mergeCell ref="B19:C19"/>
    <mergeCell ref="B20:C20"/>
    <mergeCell ref="B23:D23"/>
    <mergeCell ref="B24:D24"/>
    <mergeCell ref="B25:D25"/>
    <mergeCell ref="B26:D26"/>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s>
  <pageMargins left="0.25" right="0.25" top="0.25" bottom="0.25" header="0.25" footer="0.25"/>
  <pageSetup scale="54" orientation="portrait" cellComments="atEn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4"/>
  <sheetViews>
    <sheetView showGridLines="0" workbookViewId="0">
      <selection activeCell="F17" sqref="F17"/>
    </sheetView>
  </sheetViews>
  <sheetFormatPr baseColWidth="10" defaultColWidth="9.140625" defaultRowHeight="15" x14ac:dyDescent="0.25"/>
  <cols>
    <col min="1" max="1" width="1.7109375" customWidth="1"/>
    <col min="2" max="2" width="31.85546875" customWidth="1"/>
    <col min="3" max="3" width="16.140625" customWidth="1"/>
    <col min="4" max="4" width="16.5703125" customWidth="1"/>
    <col min="5" max="5" width="8.5703125" customWidth="1"/>
    <col min="6" max="6" width="6.85546875" customWidth="1"/>
    <col min="7" max="7" width="11.5703125" customWidth="1"/>
    <col min="8" max="8" width="6.5703125" customWidth="1"/>
    <col min="9" max="9" width="10" customWidth="1"/>
    <col min="10" max="10" width="15.42578125" customWidth="1"/>
    <col min="11" max="11" width="11.5703125" customWidth="1"/>
    <col min="12" max="12" width="16.5703125" customWidth="1"/>
    <col min="13" max="13" width="15.42578125" customWidth="1"/>
    <col min="14" max="14" width="11.5703125" customWidth="1"/>
    <col min="15" max="16" width="13.7109375" customWidth="1"/>
    <col min="17" max="17" width="0" hidden="1" customWidth="1"/>
  </cols>
  <sheetData>
    <row r="1" spans="1:16" ht="18" customHeight="1" x14ac:dyDescent="0.25">
      <c r="A1" s="336"/>
      <c r="B1" s="336"/>
      <c r="C1" s="342" t="s">
        <v>0</v>
      </c>
      <c r="D1" s="336"/>
      <c r="E1" s="336"/>
      <c r="F1" s="336"/>
      <c r="G1" s="336"/>
      <c r="H1" s="336"/>
      <c r="I1" s="336"/>
      <c r="J1" s="336"/>
      <c r="K1" s="336"/>
      <c r="L1" s="336"/>
      <c r="M1" s="336"/>
      <c r="N1" s="336"/>
      <c r="O1" s="336"/>
      <c r="P1" s="336"/>
    </row>
    <row r="2" spans="1:16" ht="18" customHeight="1" x14ac:dyDescent="0.25">
      <c r="A2" s="336"/>
      <c r="B2" s="336"/>
      <c r="C2" s="342" t="s">
        <v>1</v>
      </c>
      <c r="D2" s="336"/>
      <c r="E2" s="336"/>
      <c r="F2" s="336"/>
      <c r="G2" s="336"/>
      <c r="H2" s="336"/>
      <c r="I2" s="336"/>
      <c r="J2" s="336"/>
      <c r="K2" s="336"/>
      <c r="L2" s="336"/>
      <c r="M2" s="336"/>
      <c r="N2" s="336"/>
      <c r="O2" s="336"/>
      <c r="P2" s="336"/>
    </row>
    <row r="3" spans="1:16" ht="18" customHeight="1" x14ac:dyDescent="0.25">
      <c r="A3" s="336"/>
      <c r="B3" s="336"/>
      <c r="C3" s="342" t="s">
        <v>2</v>
      </c>
      <c r="D3" s="336"/>
      <c r="E3" s="336"/>
      <c r="F3" s="336"/>
      <c r="G3" s="336"/>
      <c r="H3" s="336"/>
      <c r="I3" s="336"/>
      <c r="J3" s="336"/>
      <c r="K3" s="336"/>
      <c r="L3" s="336"/>
      <c r="M3" s="336"/>
      <c r="N3" s="336"/>
      <c r="O3" s="336"/>
      <c r="P3" s="336"/>
    </row>
    <row r="4" spans="1:16" ht="15.75" x14ac:dyDescent="0.25">
      <c r="A4" s="26" t="s">
        <v>2</v>
      </c>
      <c r="B4" s="386" t="s">
        <v>2</v>
      </c>
      <c r="C4" s="336"/>
      <c r="D4" s="336"/>
      <c r="E4" s="336"/>
      <c r="F4" s="336"/>
      <c r="G4" s="336"/>
      <c r="H4" s="336"/>
      <c r="I4" s="343" t="s">
        <v>2</v>
      </c>
      <c r="J4" s="336"/>
      <c r="K4" s="336"/>
      <c r="L4" s="336"/>
      <c r="M4" s="336"/>
      <c r="N4" s="336"/>
      <c r="O4" s="3" t="s">
        <v>2</v>
      </c>
      <c r="P4" s="3" t="s">
        <v>2</v>
      </c>
    </row>
    <row r="5" spans="1:16" ht="15.75" x14ac:dyDescent="0.25">
      <c r="A5" s="26" t="s">
        <v>2</v>
      </c>
      <c r="B5" s="343" t="s">
        <v>231</v>
      </c>
      <c r="C5" s="336"/>
      <c r="D5" s="336"/>
      <c r="E5" s="336"/>
      <c r="F5" s="336"/>
      <c r="G5" s="336"/>
      <c r="H5" s="336"/>
      <c r="I5" s="343" t="s">
        <v>2</v>
      </c>
      <c r="J5" s="336"/>
      <c r="K5" s="336"/>
      <c r="L5" s="336"/>
      <c r="M5" s="336"/>
      <c r="N5" s="336"/>
      <c r="O5" s="3" t="s">
        <v>2</v>
      </c>
      <c r="P5" s="3" t="s">
        <v>2</v>
      </c>
    </row>
    <row r="6" spans="1:16" ht="15.75" x14ac:dyDescent="0.25">
      <c r="A6" s="26" t="s">
        <v>2</v>
      </c>
      <c r="B6" s="386" t="s">
        <v>2</v>
      </c>
      <c r="C6" s="336"/>
      <c r="D6" s="336"/>
      <c r="E6" s="336"/>
      <c r="F6" s="336"/>
      <c r="G6" s="336"/>
      <c r="H6" s="336"/>
      <c r="I6" s="343" t="s">
        <v>2</v>
      </c>
      <c r="J6" s="336"/>
      <c r="K6" s="336"/>
      <c r="L6" s="336"/>
      <c r="M6" s="336"/>
      <c r="N6" s="336"/>
      <c r="O6" s="3" t="s">
        <v>2</v>
      </c>
      <c r="P6" s="3" t="s">
        <v>2</v>
      </c>
    </row>
    <row r="7" spans="1:16" x14ac:dyDescent="0.25">
      <c r="A7" s="341" t="s">
        <v>2</v>
      </c>
      <c r="B7" s="353" t="s">
        <v>129</v>
      </c>
      <c r="C7" s="336"/>
      <c r="D7" s="402" t="s">
        <v>232</v>
      </c>
      <c r="E7" s="403"/>
      <c r="F7" s="403"/>
      <c r="G7" s="404"/>
      <c r="H7" s="402" t="s">
        <v>233</v>
      </c>
      <c r="I7" s="403"/>
      <c r="J7" s="403"/>
      <c r="K7" s="404"/>
      <c r="L7" s="402" t="s">
        <v>234</v>
      </c>
      <c r="M7" s="403"/>
      <c r="N7" s="404"/>
      <c r="O7" s="343" t="s">
        <v>2</v>
      </c>
      <c r="P7" s="343" t="s">
        <v>2</v>
      </c>
    </row>
    <row r="8" spans="1:16" x14ac:dyDescent="0.25">
      <c r="A8" s="336"/>
      <c r="B8" s="341" t="s">
        <v>235</v>
      </c>
      <c r="C8" s="336"/>
      <c r="D8" s="74" t="s">
        <v>236</v>
      </c>
      <c r="E8" s="398" t="s">
        <v>237</v>
      </c>
      <c r="F8" s="348"/>
      <c r="G8" s="74" t="s">
        <v>238</v>
      </c>
      <c r="H8" s="398" t="s">
        <v>236</v>
      </c>
      <c r="I8" s="348"/>
      <c r="J8" s="74" t="s">
        <v>237</v>
      </c>
      <c r="K8" s="74" t="s">
        <v>238</v>
      </c>
      <c r="L8" s="74" t="s">
        <v>236</v>
      </c>
      <c r="M8" s="74" t="s">
        <v>237</v>
      </c>
      <c r="N8" s="74" t="s">
        <v>238</v>
      </c>
      <c r="O8" s="336"/>
      <c r="P8" s="336"/>
    </row>
    <row r="9" spans="1:16" x14ac:dyDescent="0.25">
      <c r="A9" s="336"/>
      <c r="B9" s="399" t="s">
        <v>239</v>
      </c>
      <c r="C9" s="336"/>
      <c r="D9" s="75" t="s">
        <v>240</v>
      </c>
      <c r="E9" s="400" t="s">
        <v>241</v>
      </c>
      <c r="F9" s="348"/>
      <c r="G9" s="75" t="s">
        <v>242</v>
      </c>
      <c r="H9" s="400" t="s">
        <v>243</v>
      </c>
      <c r="I9" s="348"/>
      <c r="J9" s="75" t="s">
        <v>244</v>
      </c>
      <c r="K9" s="75" t="s">
        <v>242</v>
      </c>
      <c r="L9" s="75" t="s">
        <v>245</v>
      </c>
      <c r="M9" s="75" t="s">
        <v>246</v>
      </c>
      <c r="N9" s="75" t="s">
        <v>242</v>
      </c>
      <c r="O9" s="336"/>
      <c r="P9" s="336"/>
    </row>
    <row r="10" spans="1:16" x14ac:dyDescent="0.25">
      <c r="A10" s="336"/>
      <c r="B10" s="399" t="s">
        <v>247</v>
      </c>
      <c r="C10" s="336"/>
      <c r="D10" s="76" t="s">
        <v>248</v>
      </c>
      <c r="E10" s="401" t="s">
        <v>241</v>
      </c>
      <c r="F10" s="348"/>
      <c r="G10" s="76" t="s">
        <v>249</v>
      </c>
      <c r="H10" s="401" t="s">
        <v>250</v>
      </c>
      <c r="I10" s="348"/>
      <c r="J10" s="76" t="s">
        <v>244</v>
      </c>
      <c r="K10" s="76" t="s">
        <v>249</v>
      </c>
      <c r="L10" s="76" t="s">
        <v>248</v>
      </c>
      <c r="M10" s="76" t="s">
        <v>251</v>
      </c>
      <c r="N10" s="76" t="s">
        <v>249</v>
      </c>
      <c r="O10" s="336"/>
      <c r="P10" s="336"/>
    </row>
    <row r="11" spans="1:16" x14ac:dyDescent="0.25">
      <c r="A11" s="336"/>
      <c r="B11" s="341" t="s">
        <v>2</v>
      </c>
      <c r="C11" s="336"/>
      <c r="D11" s="76" t="s">
        <v>2</v>
      </c>
      <c r="E11" s="401" t="s">
        <v>2</v>
      </c>
      <c r="F11" s="348"/>
      <c r="G11" s="76" t="s">
        <v>2</v>
      </c>
      <c r="H11" s="401" t="s">
        <v>2</v>
      </c>
      <c r="I11" s="348"/>
      <c r="J11" s="76" t="s">
        <v>2</v>
      </c>
      <c r="K11" s="76" t="s">
        <v>2</v>
      </c>
      <c r="L11" s="76" t="s">
        <v>2</v>
      </c>
      <c r="M11" s="76" t="s">
        <v>2</v>
      </c>
      <c r="N11" s="76" t="s">
        <v>2</v>
      </c>
      <c r="O11" s="336"/>
      <c r="P11" s="336"/>
    </row>
    <row r="12" spans="1:16" ht="113.45" customHeight="1" x14ac:dyDescent="0.25">
      <c r="A12" s="2" t="s">
        <v>2</v>
      </c>
      <c r="B12" s="395" t="s">
        <v>252</v>
      </c>
      <c r="C12" s="336"/>
      <c r="D12" s="397" t="s">
        <v>253</v>
      </c>
      <c r="E12" s="336"/>
      <c r="F12" s="336"/>
      <c r="G12" s="336"/>
      <c r="H12" s="336"/>
      <c r="I12" s="336"/>
      <c r="J12" s="336"/>
      <c r="K12" s="336"/>
      <c r="L12" s="336"/>
      <c r="M12" s="336"/>
      <c r="N12" s="336"/>
      <c r="O12" s="77" t="s">
        <v>254</v>
      </c>
      <c r="P12" s="70" t="s">
        <v>255</v>
      </c>
    </row>
    <row r="13" spans="1:16" x14ac:dyDescent="0.25">
      <c r="A13" s="2" t="s">
        <v>2</v>
      </c>
      <c r="B13" s="395" t="s">
        <v>2</v>
      </c>
      <c r="C13" s="336"/>
      <c r="D13" s="396" t="s">
        <v>2</v>
      </c>
      <c r="E13" s="336"/>
      <c r="F13" s="396" t="s">
        <v>2</v>
      </c>
      <c r="G13" s="336"/>
      <c r="H13" s="336"/>
      <c r="I13" s="396" t="s">
        <v>2</v>
      </c>
      <c r="J13" s="336"/>
      <c r="K13" s="336"/>
      <c r="L13" s="336"/>
      <c r="M13" s="336"/>
      <c r="N13" s="336"/>
      <c r="O13" s="78" t="s">
        <v>2</v>
      </c>
      <c r="P13" s="78" t="s">
        <v>2</v>
      </c>
    </row>
    <row r="14" spans="1:16" x14ac:dyDescent="0.25">
      <c r="A14" s="341" t="s">
        <v>2</v>
      </c>
      <c r="B14" s="353" t="s">
        <v>137</v>
      </c>
      <c r="C14" s="336"/>
      <c r="D14" s="402" t="s">
        <v>232</v>
      </c>
      <c r="E14" s="403"/>
      <c r="F14" s="403"/>
      <c r="G14" s="404"/>
      <c r="H14" s="402" t="s">
        <v>233</v>
      </c>
      <c r="I14" s="403"/>
      <c r="J14" s="403"/>
      <c r="K14" s="404"/>
      <c r="L14" s="402" t="s">
        <v>234</v>
      </c>
      <c r="M14" s="403"/>
      <c r="N14" s="404"/>
      <c r="O14" s="343" t="s">
        <v>2</v>
      </c>
      <c r="P14" s="343" t="s">
        <v>2</v>
      </c>
    </row>
    <row r="15" spans="1:16" x14ac:dyDescent="0.25">
      <c r="A15" s="336"/>
      <c r="B15" s="341" t="s">
        <v>256</v>
      </c>
      <c r="C15" s="336"/>
      <c r="D15" s="74" t="s">
        <v>236</v>
      </c>
      <c r="E15" s="398" t="s">
        <v>237</v>
      </c>
      <c r="F15" s="348"/>
      <c r="G15" s="74" t="s">
        <v>238</v>
      </c>
      <c r="H15" s="398" t="s">
        <v>236</v>
      </c>
      <c r="I15" s="348"/>
      <c r="J15" s="74" t="s">
        <v>237</v>
      </c>
      <c r="K15" s="74" t="s">
        <v>238</v>
      </c>
      <c r="L15" s="74" t="s">
        <v>236</v>
      </c>
      <c r="M15" s="74" t="s">
        <v>237</v>
      </c>
      <c r="N15" s="74" t="s">
        <v>238</v>
      </c>
      <c r="O15" s="336"/>
      <c r="P15" s="336"/>
    </row>
    <row r="16" spans="1:16" x14ac:dyDescent="0.25">
      <c r="A16" s="336"/>
      <c r="B16" s="399" t="s">
        <v>239</v>
      </c>
      <c r="C16" s="336"/>
      <c r="D16" s="75" t="s">
        <v>245</v>
      </c>
      <c r="E16" s="400" t="s">
        <v>257</v>
      </c>
      <c r="F16" s="348"/>
      <c r="G16" s="75" t="s">
        <v>242</v>
      </c>
      <c r="H16" s="400" t="s">
        <v>258</v>
      </c>
      <c r="I16" s="348"/>
      <c r="J16" s="75" t="s">
        <v>244</v>
      </c>
      <c r="K16" s="75" t="s">
        <v>242</v>
      </c>
      <c r="L16" s="75" t="s">
        <v>259</v>
      </c>
      <c r="M16" s="75" t="s">
        <v>246</v>
      </c>
      <c r="N16" s="75" t="s">
        <v>242</v>
      </c>
      <c r="O16" s="336"/>
      <c r="P16" s="336"/>
    </row>
    <row r="17" spans="1:16" x14ac:dyDescent="0.25">
      <c r="A17" s="336"/>
      <c r="B17" s="399" t="s">
        <v>260</v>
      </c>
      <c r="C17" s="336"/>
      <c r="D17" s="76" t="s">
        <v>240</v>
      </c>
      <c r="E17" s="401" t="s">
        <v>249</v>
      </c>
      <c r="F17" s="348"/>
      <c r="G17" s="76" t="s">
        <v>249</v>
      </c>
      <c r="H17" s="401" t="s">
        <v>261</v>
      </c>
      <c r="I17" s="348"/>
      <c r="J17" s="76" t="s">
        <v>249</v>
      </c>
      <c r="K17" s="76" t="s">
        <v>249</v>
      </c>
      <c r="L17" s="76" t="s">
        <v>262</v>
      </c>
      <c r="M17" s="76" t="s">
        <v>263</v>
      </c>
      <c r="N17" s="76" t="s">
        <v>249</v>
      </c>
      <c r="O17" s="336"/>
      <c r="P17" s="336"/>
    </row>
    <row r="18" spans="1:16" x14ac:dyDescent="0.25">
      <c r="A18" s="336"/>
      <c r="B18" s="341" t="s">
        <v>2</v>
      </c>
      <c r="C18" s="336"/>
      <c r="D18" s="76" t="s">
        <v>2</v>
      </c>
      <c r="E18" s="401" t="s">
        <v>2</v>
      </c>
      <c r="F18" s="348"/>
      <c r="G18" s="76" t="s">
        <v>2</v>
      </c>
      <c r="H18" s="401" t="s">
        <v>2</v>
      </c>
      <c r="I18" s="348"/>
      <c r="J18" s="76" t="s">
        <v>2</v>
      </c>
      <c r="K18" s="76" t="s">
        <v>2</v>
      </c>
      <c r="L18" s="76" t="s">
        <v>2</v>
      </c>
      <c r="M18" s="76" t="s">
        <v>2</v>
      </c>
      <c r="N18" s="76" t="s">
        <v>2</v>
      </c>
      <c r="O18" s="336"/>
      <c r="P18" s="336"/>
    </row>
    <row r="19" spans="1:16" ht="0" hidden="1" customHeight="1" x14ac:dyDescent="0.25">
      <c r="A19" s="341" t="s">
        <v>2</v>
      </c>
      <c r="B19" s="395" t="s">
        <v>252</v>
      </c>
      <c r="C19" s="336"/>
      <c r="D19" s="397" t="s">
        <v>264</v>
      </c>
      <c r="E19" s="336"/>
      <c r="F19" s="336"/>
      <c r="G19" s="336"/>
      <c r="H19" s="336"/>
      <c r="I19" s="336"/>
      <c r="J19" s="336"/>
      <c r="K19" s="336"/>
      <c r="L19" s="336"/>
      <c r="M19" s="336"/>
      <c r="N19" s="336"/>
      <c r="O19" s="405" t="s">
        <v>254</v>
      </c>
      <c r="P19" s="406" t="s">
        <v>255</v>
      </c>
    </row>
    <row r="20" spans="1:16" ht="113.45" customHeight="1" x14ac:dyDescent="0.25">
      <c r="A20" s="336"/>
      <c r="B20" s="336"/>
      <c r="C20" s="336"/>
      <c r="D20" s="336"/>
      <c r="E20" s="336"/>
      <c r="F20" s="336"/>
      <c r="G20" s="336"/>
      <c r="H20" s="336"/>
      <c r="I20" s="336"/>
      <c r="J20" s="336"/>
      <c r="K20" s="336"/>
      <c r="L20" s="336"/>
      <c r="M20" s="336"/>
      <c r="N20" s="336"/>
      <c r="O20" s="336"/>
      <c r="P20" s="407"/>
    </row>
    <row r="21" spans="1:16" x14ac:dyDescent="0.25">
      <c r="A21" s="2" t="s">
        <v>2</v>
      </c>
      <c r="B21" s="395" t="s">
        <v>2</v>
      </c>
      <c r="C21" s="336"/>
      <c r="D21" s="396" t="s">
        <v>2</v>
      </c>
      <c r="E21" s="336"/>
      <c r="F21" s="396" t="s">
        <v>2</v>
      </c>
      <c r="G21" s="336"/>
      <c r="H21" s="336"/>
      <c r="I21" s="396" t="s">
        <v>2</v>
      </c>
      <c r="J21" s="336"/>
      <c r="K21" s="336"/>
      <c r="L21" s="336"/>
      <c r="M21" s="336"/>
      <c r="N21" s="336"/>
      <c r="O21" s="78" t="s">
        <v>2</v>
      </c>
      <c r="P21" s="78" t="s">
        <v>2</v>
      </c>
    </row>
    <row r="22" spans="1:16" x14ac:dyDescent="0.25">
      <c r="A22" s="341" t="s">
        <v>2</v>
      </c>
      <c r="B22" s="353" t="s">
        <v>137</v>
      </c>
      <c r="C22" s="336"/>
      <c r="D22" s="402" t="s">
        <v>232</v>
      </c>
      <c r="E22" s="403"/>
      <c r="F22" s="403"/>
      <c r="G22" s="404"/>
      <c r="H22" s="402" t="s">
        <v>233</v>
      </c>
      <c r="I22" s="403"/>
      <c r="J22" s="403"/>
      <c r="K22" s="404"/>
      <c r="L22" s="402" t="s">
        <v>234</v>
      </c>
      <c r="M22" s="403"/>
      <c r="N22" s="404"/>
      <c r="O22" s="343" t="s">
        <v>2</v>
      </c>
      <c r="P22" s="343" t="s">
        <v>2</v>
      </c>
    </row>
    <row r="23" spans="1:16" x14ac:dyDescent="0.25">
      <c r="A23" s="336"/>
      <c r="B23" s="341" t="s">
        <v>265</v>
      </c>
      <c r="C23" s="336"/>
      <c r="D23" s="74" t="s">
        <v>236</v>
      </c>
      <c r="E23" s="398" t="s">
        <v>237</v>
      </c>
      <c r="F23" s="348"/>
      <c r="G23" s="74" t="s">
        <v>238</v>
      </c>
      <c r="H23" s="398" t="s">
        <v>236</v>
      </c>
      <c r="I23" s="348"/>
      <c r="J23" s="74" t="s">
        <v>237</v>
      </c>
      <c r="K23" s="74" t="s">
        <v>238</v>
      </c>
      <c r="L23" s="74" t="s">
        <v>236</v>
      </c>
      <c r="M23" s="74" t="s">
        <v>237</v>
      </c>
      <c r="N23" s="74" t="s">
        <v>238</v>
      </c>
      <c r="O23" s="336"/>
      <c r="P23" s="336"/>
    </row>
    <row r="24" spans="1:16" x14ac:dyDescent="0.25">
      <c r="A24" s="336"/>
      <c r="B24" s="399" t="s">
        <v>239</v>
      </c>
      <c r="C24" s="336"/>
      <c r="D24" s="75" t="s">
        <v>240</v>
      </c>
      <c r="E24" s="400" t="s">
        <v>241</v>
      </c>
      <c r="F24" s="348"/>
      <c r="G24" s="75" t="s">
        <v>242</v>
      </c>
      <c r="H24" s="400" t="s">
        <v>243</v>
      </c>
      <c r="I24" s="348"/>
      <c r="J24" s="75" t="s">
        <v>244</v>
      </c>
      <c r="K24" s="75" t="s">
        <v>242</v>
      </c>
      <c r="L24" s="75" t="s">
        <v>245</v>
      </c>
      <c r="M24" s="75" t="s">
        <v>246</v>
      </c>
      <c r="N24" s="75" t="s">
        <v>242</v>
      </c>
      <c r="O24" s="336"/>
      <c r="P24" s="336"/>
    </row>
    <row r="25" spans="1:16" x14ac:dyDescent="0.25">
      <c r="A25" s="336"/>
      <c r="B25" s="399" t="s">
        <v>260</v>
      </c>
      <c r="C25" s="336"/>
      <c r="D25" s="76" t="s">
        <v>266</v>
      </c>
      <c r="E25" s="401" t="s">
        <v>249</v>
      </c>
      <c r="F25" s="348"/>
      <c r="G25" s="76" t="s">
        <v>249</v>
      </c>
      <c r="H25" s="401" t="s">
        <v>261</v>
      </c>
      <c r="I25" s="348"/>
      <c r="J25" s="76" t="s">
        <v>249</v>
      </c>
      <c r="K25" s="76" t="s">
        <v>249</v>
      </c>
      <c r="L25" s="76" t="s">
        <v>262</v>
      </c>
      <c r="M25" s="76" t="s">
        <v>263</v>
      </c>
      <c r="N25" s="76" t="s">
        <v>249</v>
      </c>
      <c r="O25" s="336"/>
      <c r="P25" s="336"/>
    </row>
    <row r="26" spans="1:16" x14ac:dyDescent="0.25">
      <c r="A26" s="336"/>
      <c r="B26" s="341" t="s">
        <v>2</v>
      </c>
      <c r="C26" s="336"/>
      <c r="D26" s="76" t="s">
        <v>2</v>
      </c>
      <c r="E26" s="401" t="s">
        <v>2</v>
      </c>
      <c r="F26" s="348"/>
      <c r="G26" s="76" t="s">
        <v>2</v>
      </c>
      <c r="H26" s="401" t="s">
        <v>2</v>
      </c>
      <c r="I26" s="348"/>
      <c r="J26" s="76" t="s">
        <v>2</v>
      </c>
      <c r="K26" s="76" t="s">
        <v>2</v>
      </c>
      <c r="L26" s="76" t="s">
        <v>2</v>
      </c>
      <c r="M26" s="76" t="s">
        <v>2</v>
      </c>
      <c r="N26" s="76" t="s">
        <v>2</v>
      </c>
      <c r="O26" s="336"/>
      <c r="P26" s="336"/>
    </row>
    <row r="27" spans="1:16" ht="113.45" customHeight="1" x14ac:dyDescent="0.25">
      <c r="A27" s="2" t="s">
        <v>2</v>
      </c>
      <c r="B27" s="395" t="s">
        <v>252</v>
      </c>
      <c r="C27" s="336"/>
      <c r="D27" s="397" t="s">
        <v>264</v>
      </c>
      <c r="E27" s="336"/>
      <c r="F27" s="336"/>
      <c r="G27" s="336"/>
      <c r="H27" s="336"/>
      <c r="I27" s="336"/>
      <c r="J27" s="336"/>
      <c r="K27" s="336"/>
      <c r="L27" s="336"/>
      <c r="M27" s="336"/>
      <c r="N27" s="336"/>
      <c r="O27" s="77" t="s">
        <v>254</v>
      </c>
      <c r="P27" s="70" t="s">
        <v>255</v>
      </c>
    </row>
    <row r="28" spans="1:16" x14ac:dyDescent="0.25">
      <c r="A28" s="2" t="s">
        <v>2</v>
      </c>
      <c r="B28" s="395" t="s">
        <v>2</v>
      </c>
      <c r="C28" s="336"/>
      <c r="D28" s="396" t="s">
        <v>2</v>
      </c>
      <c r="E28" s="336"/>
      <c r="F28" s="396" t="s">
        <v>2</v>
      </c>
      <c r="G28" s="336"/>
      <c r="H28" s="336"/>
      <c r="I28" s="396" t="s">
        <v>2</v>
      </c>
      <c r="J28" s="336"/>
      <c r="K28" s="336"/>
      <c r="L28" s="336"/>
      <c r="M28" s="336"/>
      <c r="N28" s="336"/>
      <c r="O28" s="78" t="s">
        <v>2</v>
      </c>
      <c r="P28" s="78" t="s">
        <v>2</v>
      </c>
    </row>
    <row r="29" spans="1:16" x14ac:dyDescent="0.25">
      <c r="A29" s="341" t="s">
        <v>2</v>
      </c>
      <c r="B29" s="353" t="s">
        <v>137</v>
      </c>
      <c r="C29" s="336"/>
      <c r="D29" s="402" t="s">
        <v>232</v>
      </c>
      <c r="E29" s="403"/>
      <c r="F29" s="403"/>
      <c r="G29" s="404"/>
      <c r="H29" s="402" t="s">
        <v>233</v>
      </c>
      <c r="I29" s="403"/>
      <c r="J29" s="403"/>
      <c r="K29" s="404"/>
      <c r="L29" s="402" t="s">
        <v>234</v>
      </c>
      <c r="M29" s="403"/>
      <c r="N29" s="404"/>
      <c r="O29" s="343" t="s">
        <v>2</v>
      </c>
      <c r="P29" s="343" t="s">
        <v>2</v>
      </c>
    </row>
    <row r="30" spans="1:16" x14ac:dyDescent="0.25">
      <c r="A30" s="336"/>
      <c r="B30" s="341" t="s">
        <v>267</v>
      </c>
      <c r="C30" s="336"/>
      <c r="D30" s="74" t="s">
        <v>236</v>
      </c>
      <c r="E30" s="398" t="s">
        <v>237</v>
      </c>
      <c r="F30" s="348"/>
      <c r="G30" s="74" t="s">
        <v>238</v>
      </c>
      <c r="H30" s="398" t="s">
        <v>236</v>
      </c>
      <c r="I30" s="348"/>
      <c r="J30" s="74" t="s">
        <v>237</v>
      </c>
      <c r="K30" s="74" t="s">
        <v>238</v>
      </c>
      <c r="L30" s="74" t="s">
        <v>236</v>
      </c>
      <c r="M30" s="74" t="s">
        <v>237</v>
      </c>
      <c r="N30" s="74" t="s">
        <v>238</v>
      </c>
      <c r="O30" s="336"/>
      <c r="P30" s="336"/>
    </row>
    <row r="31" spans="1:16" x14ac:dyDescent="0.25">
      <c r="A31" s="336"/>
      <c r="B31" s="399" t="s">
        <v>239</v>
      </c>
      <c r="C31" s="336"/>
      <c r="D31" s="75" t="s">
        <v>245</v>
      </c>
      <c r="E31" s="400" t="s">
        <v>241</v>
      </c>
      <c r="F31" s="348"/>
      <c r="G31" s="75" t="s">
        <v>242</v>
      </c>
      <c r="H31" s="400" t="s">
        <v>268</v>
      </c>
      <c r="I31" s="348"/>
      <c r="J31" s="75" t="s">
        <v>244</v>
      </c>
      <c r="K31" s="75" t="s">
        <v>242</v>
      </c>
      <c r="L31" s="75" t="s">
        <v>245</v>
      </c>
      <c r="M31" s="75" t="s">
        <v>246</v>
      </c>
      <c r="N31" s="75" t="s">
        <v>242</v>
      </c>
      <c r="O31" s="336"/>
      <c r="P31" s="336"/>
    </row>
    <row r="32" spans="1:16" x14ac:dyDescent="0.25">
      <c r="A32" s="336"/>
      <c r="B32" s="399" t="s">
        <v>260</v>
      </c>
      <c r="C32" s="336"/>
      <c r="D32" s="76" t="s">
        <v>240</v>
      </c>
      <c r="E32" s="401" t="s">
        <v>249</v>
      </c>
      <c r="F32" s="348"/>
      <c r="G32" s="76" t="s">
        <v>249</v>
      </c>
      <c r="H32" s="401" t="s">
        <v>261</v>
      </c>
      <c r="I32" s="348"/>
      <c r="J32" s="76" t="s">
        <v>249</v>
      </c>
      <c r="K32" s="76" t="s">
        <v>249</v>
      </c>
      <c r="L32" s="76" t="s">
        <v>262</v>
      </c>
      <c r="M32" s="76" t="s">
        <v>263</v>
      </c>
      <c r="N32" s="76" t="s">
        <v>249</v>
      </c>
      <c r="O32" s="336"/>
      <c r="P32" s="336"/>
    </row>
    <row r="33" spans="1:16" x14ac:dyDescent="0.25">
      <c r="A33" s="336"/>
      <c r="B33" s="341" t="s">
        <v>2</v>
      </c>
      <c r="C33" s="336"/>
      <c r="D33" s="76" t="s">
        <v>2</v>
      </c>
      <c r="E33" s="401" t="s">
        <v>2</v>
      </c>
      <c r="F33" s="348"/>
      <c r="G33" s="76" t="s">
        <v>2</v>
      </c>
      <c r="H33" s="401" t="s">
        <v>2</v>
      </c>
      <c r="I33" s="348"/>
      <c r="J33" s="76" t="s">
        <v>2</v>
      </c>
      <c r="K33" s="76" t="s">
        <v>2</v>
      </c>
      <c r="L33" s="76" t="s">
        <v>2</v>
      </c>
      <c r="M33" s="76" t="s">
        <v>2</v>
      </c>
      <c r="N33" s="76" t="s">
        <v>2</v>
      </c>
      <c r="O33" s="336"/>
      <c r="P33" s="336"/>
    </row>
    <row r="34" spans="1:16" ht="113.45" customHeight="1" x14ac:dyDescent="0.25">
      <c r="A34" s="2" t="s">
        <v>2</v>
      </c>
      <c r="B34" s="395" t="s">
        <v>252</v>
      </c>
      <c r="C34" s="336"/>
      <c r="D34" s="397" t="s">
        <v>264</v>
      </c>
      <c r="E34" s="336"/>
      <c r="F34" s="336"/>
      <c r="G34" s="336"/>
      <c r="H34" s="336"/>
      <c r="I34" s="336"/>
      <c r="J34" s="336"/>
      <c r="K34" s="336"/>
      <c r="L34" s="336"/>
      <c r="M34" s="336"/>
      <c r="N34" s="336"/>
      <c r="O34" s="77" t="s">
        <v>254</v>
      </c>
      <c r="P34" s="70" t="s">
        <v>255</v>
      </c>
    </row>
    <row r="35" spans="1:16" x14ac:dyDescent="0.25">
      <c r="A35" s="2" t="s">
        <v>2</v>
      </c>
      <c r="B35" s="395" t="s">
        <v>2</v>
      </c>
      <c r="C35" s="336"/>
      <c r="D35" s="396" t="s">
        <v>2</v>
      </c>
      <c r="E35" s="336"/>
      <c r="F35" s="396" t="s">
        <v>2</v>
      </c>
      <c r="G35" s="336"/>
      <c r="H35" s="336"/>
      <c r="I35" s="396" t="s">
        <v>2</v>
      </c>
      <c r="J35" s="336"/>
      <c r="K35" s="336"/>
      <c r="L35" s="336"/>
      <c r="M35" s="336"/>
      <c r="N35" s="336"/>
      <c r="O35" s="78" t="s">
        <v>2</v>
      </c>
      <c r="P35" s="78" t="s">
        <v>2</v>
      </c>
    </row>
    <row r="36" spans="1:16" x14ac:dyDescent="0.25">
      <c r="A36" s="341" t="s">
        <v>2</v>
      </c>
      <c r="B36" s="353" t="s">
        <v>137</v>
      </c>
      <c r="C36" s="336"/>
      <c r="D36" s="402" t="s">
        <v>232</v>
      </c>
      <c r="E36" s="403"/>
      <c r="F36" s="403"/>
      <c r="G36" s="404"/>
      <c r="H36" s="402" t="s">
        <v>233</v>
      </c>
      <c r="I36" s="403"/>
      <c r="J36" s="403"/>
      <c r="K36" s="404"/>
      <c r="L36" s="402" t="s">
        <v>234</v>
      </c>
      <c r="M36" s="403"/>
      <c r="N36" s="404"/>
      <c r="O36" s="343" t="s">
        <v>2</v>
      </c>
      <c r="P36" s="343" t="s">
        <v>2</v>
      </c>
    </row>
    <row r="37" spans="1:16" x14ac:dyDescent="0.25">
      <c r="A37" s="336"/>
      <c r="B37" s="341" t="s">
        <v>269</v>
      </c>
      <c r="C37" s="336"/>
      <c r="D37" s="74" t="s">
        <v>236</v>
      </c>
      <c r="E37" s="398" t="s">
        <v>237</v>
      </c>
      <c r="F37" s="348"/>
      <c r="G37" s="74" t="s">
        <v>238</v>
      </c>
      <c r="H37" s="398" t="s">
        <v>236</v>
      </c>
      <c r="I37" s="348"/>
      <c r="J37" s="74" t="s">
        <v>237</v>
      </c>
      <c r="K37" s="74" t="s">
        <v>238</v>
      </c>
      <c r="L37" s="74" t="s">
        <v>236</v>
      </c>
      <c r="M37" s="74" t="s">
        <v>237</v>
      </c>
      <c r="N37" s="74" t="s">
        <v>238</v>
      </c>
      <c r="O37" s="336"/>
      <c r="P37" s="336"/>
    </row>
    <row r="38" spans="1:16" x14ac:dyDescent="0.25">
      <c r="A38" s="336"/>
      <c r="B38" s="399" t="s">
        <v>239</v>
      </c>
      <c r="C38" s="336"/>
      <c r="D38" s="75" t="s">
        <v>240</v>
      </c>
      <c r="E38" s="400" t="s">
        <v>241</v>
      </c>
      <c r="F38" s="348"/>
      <c r="G38" s="75" t="s">
        <v>242</v>
      </c>
      <c r="H38" s="400" t="s">
        <v>270</v>
      </c>
      <c r="I38" s="348"/>
      <c r="J38" s="75" t="s">
        <v>244</v>
      </c>
      <c r="K38" s="75" t="s">
        <v>242</v>
      </c>
      <c r="L38" s="75" t="s">
        <v>245</v>
      </c>
      <c r="M38" s="75" t="s">
        <v>246</v>
      </c>
      <c r="N38" s="75" t="s">
        <v>242</v>
      </c>
      <c r="O38" s="336"/>
      <c r="P38" s="336"/>
    </row>
    <row r="39" spans="1:16" x14ac:dyDescent="0.25">
      <c r="A39" s="336"/>
      <c r="B39" s="399" t="s">
        <v>260</v>
      </c>
      <c r="C39" s="336"/>
      <c r="D39" s="76" t="s">
        <v>271</v>
      </c>
      <c r="E39" s="401" t="s">
        <v>249</v>
      </c>
      <c r="F39" s="348"/>
      <c r="G39" s="76" t="s">
        <v>249</v>
      </c>
      <c r="H39" s="401" t="s">
        <v>261</v>
      </c>
      <c r="I39" s="348"/>
      <c r="J39" s="76" t="s">
        <v>249</v>
      </c>
      <c r="K39" s="76" t="s">
        <v>249</v>
      </c>
      <c r="L39" s="76" t="s">
        <v>262</v>
      </c>
      <c r="M39" s="76" t="s">
        <v>263</v>
      </c>
      <c r="N39" s="76" t="s">
        <v>249</v>
      </c>
      <c r="O39" s="336"/>
      <c r="P39" s="336"/>
    </row>
    <row r="40" spans="1:16" x14ac:dyDescent="0.25">
      <c r="A40" s="336"/>
      <c r="B40" s="341" t="s">
        <v>2</v>
      </c>
      <c r="C40" s="336"/>
      <c r="D40" s="76" t="s">
        <v>2</v>
      </c>
      <c r="E40" s="401" t="s">
        <v>2</v>
      </c>
      <c r="F40" s="348"/>
      <c r="G40" s="76" t="s">
        <v>2</v>
      </c>
      <c r="H40" s="401" t="s">
        <v>2</v>
      </c>
      <c r="I40" s="348"/>
      <c r="J40" s="76" t="s">
        <v>2</v>
      </c>
      <c r="K40" s="76" t="s">
        <v>2</v>
      </c>
      <c r="L40" s="76" t="s">
        <v>2</v>
      </c>
      <c r="M40" s="76" t="s">
        <v>2</v>
      </c>
      <c r="N40" s="76" t="s">
        <v>2</v>
      </c>
      <c r="O40" s="336"/>
      <c r="P40" s="336"/>
    </row>
    <row r="41" spans="1:16" ht="0" hidden="1" customHeight="1" x14ac:dyDescent="0.25">
      <c r="A41" s="341" t="s">
        <v>2</v>
      </c>
      <c r="B41" s="395" t="s">
        <v>252</v>
      </c>
      <c r="C41" s="336"/>
      <c r="D41" s="397" t="s">
        <v>264</v>
      </c>
      <c r="E41" s="336"/>
      <c r="F41" s="336"/>
      <c r="G41" s="336"/>
      <c r="H41" s="336"/>
      <c r="I41" s="336"/>
      <c r="J41" s="336"/>
      <c r="K41" s="336"/>
      <c r="L41" s="336"/>
      <c r="M41" s="336"/>
      <c r="N41" s="336"/>
      <c r="O41" s="405" t="s">
        <v>254</v>
      </c>
      <c r="P41" s="406" t="s">
        <v>255</v>
      </c>
    </row>
    <row r="42" spans="1:16" ht="113.45" customHeight="1" x14ac:dyDescent="0.25">
      <c r="A42" s="336"/>
      <c r="B42" s="336"/>
      <c r="C42" s="336"/>
      <c r="D42" s="336"/>
      <c r="E42" s="336"/>
      <c r="F42" s="336"/>
      <c r="G42" s="336"/>
      <c r="H42" s="336"/>
      <c r="I42" s="336"/>
      <c r="J42" s="336"/>
      <c r="K42" s="336"/>
      <c r="L42" s="336"/>
      <c r="M42" s="336"/>
      <c r="N42" s="336"/>
      <c r="O42" s="336"/>
      <c r="P42" s="407"/>
    </row>
    <row r="43" spans="1:16" x14ac:dyDescent="0.25">
      <c r="A43" s="2" t="s">
        <v>2</v>
      </c>
      <c r="B43" s="395" t="s">
        <v>2</v>
      </c>
      <c r="C43" s="336"/>
      <c r="D43" s="396" t="s">
        <v>2</v>
      </c>
      <c r="E43" s="336"/>
      <c r="F43" s="396" t="s">
        <v>2</v>
      </c>
      <c r="G43" s="336"/>
      <c r="H43" s="336"/>
      <c r="I43" s="396" t="s">
        <v>2</v>
      </c>
      <c r="J43" s="336"/>
      <c r="K43" s="336"/>
      <c r="L43" s="336"/>
      <c r="M43" s="336"/>
      <c r="N43" s="336"/>
      <c r="O43" s="78" t="s">
        <v>2</v>
      </c>
      <c r="P43" s="78" t="s">
        <v>2</v>
      </c>
    </row>
    <row r="44" spans="1:16" x14ac:dyDescent="0.25">
      <c r="A44" s="341" t="s">
        <v>2</v>
      </c>
      <c r="B44" s="353" t="s">
        <v>272</v>
      </c>
      <c r="C44" s="336"/>
      <c r="D44" s="402" t="s">
        <v>232</v>
      </c>
      <c r="E44" s="403"/>
      <c r="F44" s="403"/>
      <c r="G44" s="404"/>
      <c r="H44" s="402" t="s">
        <v>233</v>
      </c>
      <c r="I44" s="403"/>
      <c r="J44" s="403"/>
      <c r="K44" s="404"/>
      <c r="L44" s="402" t="s">
        <v>234</v>
      </c>
      <c r="M44" s="403"/>
      <c r="N44" s="404"/>
      <c r="O44" s="343" t="s">
        <v>2</v>
      </c>
      <c r="P44" s="343" t="s">
        <v>2</v>
      </c>
    </row>
    <row r="45" spans="1:16" x14ac:dyDescent="0.25">
      <c r="A45" s="336"/>
      <c r="B45" s="341" t="s">
        <v>273</v>
      </c>
      <c r="C45" s="336"/>
      <c r="D45" s="74" t="s">
        <v>236</v>
      </c>
      <c r="E45" s="398" t="s">
        <v>237</v>
      </c>
      <c r="F45" s="348"/>
      <c r="G45" s="74" t="s">
        <v>238</v>
      </c>
      <c r="H45" s="398" t="s">
        <v>236</v>
      </c>
      <c r="I45" s="348"/>
      <c r="J45" s="74" t="s">
        <v>237</v>
      </c>
      <c r="K45" s="74" t="s">
        <v>238</v>
      </c>
      <c r="L45" s="74" t="s">
        <v>236</v>
      </c>
      <c r="M45" s="74" t="s">
        <v>237</v>
      </c>
      <c r="N45" s="74" t="s">
        <v>238</v>
      </c>
      <c r="O45" s="336"/>
      <c r="P45" s="336"/>
    </row>
    <row r="46" spans="1:16" x14ac:dyDescent="0.25">
      <c r="A46" s="336"/>
      <c r="B46" s="399" t="s">
        <v>274</v>
      </c>
      <c r="C46" s="336"/>
      <c r="D46" s="75" t="s">
        <v>271</v>
      </c>
      <c r="E46" s="400" t="s">
        <v>275</v>
      </c>
      <c r="F46" s="348"/>
      <c r="G46" s="75" t="s">
        <v>242</v>
      </c>
      <c r="H46" s="400" t="s">
        <v>276</v>
      </c>
      <c r="I46" s="348"/>
      <c r="J46" s="75" t="s">
        <v>277</v>
      </c>
      <c r="K46" s="75" t="s">
        <v>242</v>
      </c>
      <c r="L46" s="75" t="s">
        <v>278</v>
      </c>
      <c r="M46" s="75" t="s">
        <v>278</v>
      </c>
      <c r="N46" s="75" t="s">
        <v>278</v>
      </c>
      <c r="O46" s="336"/>
      <c r="P46" s="336"/>
    </row>
    <row r="47" spans="1:16" x14ac:dyDescent="0.25">
      <c r="A47" s="336"/>
      <c r="B47" s="399" t="s">
        <v>247</v>
      </c>
      <c r="C47" s="336"/>
      <c r="D47" s="76" t="s">
        <v>279</v>
      </c>
      <c r="E47" s="401" t="s">
        <v>275</v>
      </c>
      <c r="F47" s="348"/>
      <c r="G47" s="76" t="s">
        <v>249</v>
      </c>
      <c r="H47" s="401" t="s">
        <v>280</v>
      </c>
      <c r="I47" s="348"/>
      <c r="J47" s="76" t="s">
        <v>249</v>
      </c>
      <c r="K47" s="76" t="s">
        <v>249</v>
      </c>
      <c r="L47" s="76" t="s">
        <v>249</v>
      </c>
      <c r="M47" s="76" t="s">
        <v>249</v>
      </c>
      <c r="N47" s="76" t="s">
        <v>249</v>
      </c>
      <c r="O47" s="336"/>
      <c r="P47" s="336"/>
    </row>
    <row r="48" spans="1:16" x14ac:dyDescent="0.25">
      <c r="A48" s="336"/>
      <c r="B48" s="341" t="s">
        <v>2</v>
      </c>
      <c r="C48" s="336"/>
      <c r="D48" s="76" t="s">
        <v>2</v>
      </c>
      <c r="E48" s="401" t="s">
        <v>2</v>
      </c>
      <c r="F48" s="348"/>
      <c r="G48" s="76" t="s">
        <v>2</v>
      </c>
      <c r="H48" s="401" t="s">
        <v>2</v>
      </c>
      <c r="I48" s="348"/>
      <c r="J48" s="76" t="s">
        <v>2</v>
      </c>
      <c r="K48" s="76" t="s">
        <v>2</v>
      </c>
      <c r="L48" s="76" t="s">
        <v>2</v>
      </c>
      <c r="M48" s="76" t="s">
        <v>2</v>
      </c>
      <c r="N48" s="76" t="s">
        <v>2</v>
      </c>
      <c r="O48" s="336"/>
      <c r="P48" s="336"/>
    </row>
    <row r="49" spans="1:16" ht="113.45" customHeight="1" x14ac:dyDescent="0.25">
      <c r="A49" s="2" t="s">
        <v>2</v>
      </c>
      <c r="B49" s="395"/>
      <c r="C49" s="336"/>
      <c r="D49" s="397" t="s">
        <v>281</v>
      </c>
      <c r="E49" s="336"/>
      <c r="F49" s="336"/>
      <c r="G49" s="336"/>
      <c r="H49" s="336"/>
      <c r="I49" s="336"/>
      <c r="J49" s="336"/>
      <c r="K49" s="336"/>
      <c r="L49" s="336"/>
      <c r="M49" s="336"/>
      <c r="N49" s="336"/>
      <c r="O49" s="77" t="s">
        <v>254</v>
      </c>
      <c r="P49" s="70" t="s">
        <v>255</v>
      </c>
    </row>
    <row r="50" spans="1:16" x14ac:dyDescent="0.25">
      <c r="A50" s="2" t="s">
        <v>2</v>
      </c>
      <c r="B50" s="395" t="s">
        <v>2</v>
      </c>
      <c r="C50" s="336"/>
      <c r="D50" s="396" t="s">
        <v>2</v>
      </c>
      <c r="E50" s="336"/>
      <c r="F50" s="396" t="s">
        <v>2</v>
      </c>
      <c r="G50" s="336"/>
      <c r="H50" s="336"/>
      <c r="I50" s="396" t="s">
        <v>2</v>
      </c>
      <c r="J50" s="336"/>
      <c r="K50" s="336"/>
      <c r="L50" s="336"/>
      <c r="M50" s="336"/>
      <c r="N50" s="336"/>
      <c r="O50" s="78" t="s">
        <v>2</v>
      </c>
      <c r="P50" s="78" t="s">
        <v>2</v>
      </c>
    </row>
    <row r="51" spans="1:16" x14ac:dyDescent="0.25">
      <c r="A51" s="2" t="s">
        <v>2</v>
      </c>
      <c r="B51" s="395" t="s">
        <v>282</v>
      </c>
      <c r="C51" s="336"/>
      <c r="D51" s="396" t="s">
        <v>2</v>
      </c>
      <c r="E51" s="336"/>
      <c r="F51" s="396" t="s">
        <v>2</v>
      </c>
      <c r="G51" s="336"/>
      <c r="H51" s="336"/>
      <c r="I51" s="396" t="s">
        <v>2</v>
      </c>
      <c r="J51" s="336"/>
      <c r="K51" s="336"/>
      <c r="L51" s="336"/>
      <c r="M51" s="336"/>
      <c r="N51" s="336"/>
      <c r="O51" s="78" t="s">
        <v>2</v>
      </c>
      <c r="P51" s="78" t="s">
        <v>2</v>
      </c>
    </row>
    <row r="52" spans="1:16" x14ac:dyDescent="0.25">
      <c r="A52" s="2" t="s">
        <v>2</v>
      </c>
      <c r="B52" s="395" t="s">
        <v>283</v>
      </c>
      <c r="C52" s="336"/>
      <c r="D52" s="396" t="s">
        <v>2</v>
      </c>
      <c r="E52" s="336"/>
      <c r="F52" s="396" t="s">
        <v>2</v>
      </c>
      <c r="G52" s="336"/>
      <c r="H52" s="336"/>
      <c r="I52" s="396" t="s">
        <v>2</v>
      </c>
      <c r="J52" s="336"/>
      <c r="K52" s="336"/>
      <c r="L52" s="336"/>
      <c r="M52" s="336"/>
      <c r="N52" s="336"/>
      <c r="O52" s="78" t="s">
        <v>2</v>
      </c>
      <c r="P52" s="78" t="s">
        <v>2</v>
      </c>
    </row>
    <row r="53" spans="1:16" x14ac:dyDescent="0.25">
      <c r="A53" s="2" t="s">
        <v>2</v>
      </c>
      <c r="B53" s="395" t="s">
        <v>284</v>
      </c>
      <c r="C53" s="336"/>
      <c r="D53" s="396" t="s">
        <v>2</v>
      </c>
      <c r="E53" s="336"/>
      <c r="F53" s="396" t="s">
        <v>2</v>
      </c>
      <c r="G53" s="336"/>
      <c r="H53" s="336"/>
      <c r="I53" s="396" t="s">
        <v>2</v>
      </c>
      <c r="J53" s="336"/>
      <c r="K53" s="336"/>
      <c r="L53" s="336"/>
      <c r="M53" s="336"/>
      <c r="N53" s="336"/>
      <c r="O53" s="78" t="s">
        <v>2</v>
      </c>
      <c r="P53" s="78" t="s">
        <v>2</v>
      </c>
    </row>
    <row r="54" spans="1:16" ht="0" hidden="1" customHeight="1" x14ac:dyDescent="0.25"/>
  </sheetData>
  <sheetProtection sheet="1" objects="1" scenarios="1"/>
  <mergeCells count="178">
    <mergeCell ref="A1:B3"/>
    <mergeCell ref="C1:P1"/>
    <mergeCell ref="C2:P2"/>
    <mergeCell ref="C3:P3"/>
    <mergeCell ref="B4:H4"/>
    <mergeCell ref="I4:N4"/>
    <mergeCell ref="B5:H5"/>
    <mergeCell ref="I5:N5"/>
    <mergeCell ref="B6:H6"/>
    <mergeCell ref="I6:N6"/>
    <mergeCell ref="A7:A11"/>
    <mergeCell ref="B7:C7"/>
    <mergeCell ref="D7:G7"/>
    <mergeCell ref="H7:K7"/>
    <mergeCell ref="L7:N7"/>
    <mergeCell ref="B12:C12"/>
    <mergeCell ref="D12:N12"/>
    <mergeCell ref="B13:C13"/>
    <mergeCell ref="D13:E13"/>
    <mergeCell ref="F13:H13"/>
    <mergeCell ref="I13:N13"/>
    <mergeCell ref="O7:O11"/>
    <mergeCell ref="P7:P11"/>
    <mergeCell ref="B8:C8"/>
    <mergeCell ref="E8:F8"/>
    <mergeCell ref="H8:I8"/>
    <mergeCell ref="B9:C9"/>
    <mergeCell ref="E9:F9"/>
    <mergeCell ref="H9:I9"/>
    <mergeCell ref="B10:C10"/>
    <mergeCell ref="E10:F10"/>
    <mergeCell ref="H10:I10"/>
    <mergeCell ref="B11:C11"/>
    <mergeCell ref="E11:F11"/>
    <mergeCell ref="H11:I11"/>
    <mergeCell ref="A19:A20"/>
    <mergeCell ref="B19:C20"/>
    <mergeCell ref="D19:N20"/>
    <mergeCell ref="O19:O20"/>
    <mergeCell ref="P19:P20"/>
    <mergeCell ref="O14:O18"/>
    <mergeCell ref="P14:P18"/>
    <mergeCell ref="B15:C15"/>
    <mergeCell ref="E15:F15"/>
    <mergeCell ref="H15:I15"/>
    <mergeCell ref="B16:C16"/>
    <mergeCell ref="E16:F16"/>
    <mergeCell ref="H16:I16"/>
    <mergeCell ref="B17:C17"/>
    <mergeCell ref="E17:F17"/>
    <mergeCell ref="H17:I17"/>
    <mergeCell ref="B18:C18"/>
    <mergeCell ref="E18:F18"/>
    <mergeCell ref="H18:I18"/>
    <mergeCell ref="A14:A18"/>
    <mergeCell ref="B14:C14"/>
    <mergeCell ref="D14:G14"/>
    <mergeCell ref="H14:K14"/>
    <mergeCell ref="L14:N14"/>
    <mergeCell ref="B21:C21"/>
    <mergeCell ref="D21:E21"/>
    <mergeCell ref="F21:H21"/>
    <mergeCell ref="I21:N21"/>
    <mergeCell ref="A22:A26"/>
    <mergeCell ref="B22:C22"/>
    <mergeCell ref="D22:G22"/>
    <mergeCell ref="H22:K22"/>
    <mergeCell ref="L22:N22"/>
    <mergeCell ref="O22:O26"/>
    <mergeCell ref="P22:P26"/>
    <mergeCell ref="B23:C23"/>
    <mergeCell ref="E23:F23"/>
    <mergeCell ref="H23:I23"/>
    <mergeCell ref="B24:C24"/>
    <mergeCell ref="E24:F24"/>
    <mergeCell ref="H24:I24"/>
    <mergeCell ref="B25:C25"/>
    <mergeCell ref="E25:F25"/>
    <mergeCell ref="H25:I25"/>
    <mergeCell ref="B26:C26"/>
    <mergeCell ref="E26:F26"/>
    <mergeCell ref="H26:I26"/>
    <mergeCell ref="A29:A33"/>
    <mergeCell ref="B29:C29"/>
    <mergeCell ref="D29:G29"/>
    <mergeCell ref="H29:K29"/>
    <mergeCell ref="L29:N29"/>
    <mergeCell ref="B27:C27"/>
    <mergeCell ref="D27:N27"/>
    <mergeCell ref="B28:C28"/>
    <mergeCell ref="D28:E28"/>
    <mergeCell ref="F28:H28"/>
    <mergeCell ref="I28:N28"/>
    <mergeCell ref="B34:C34"/>
    <mergeCell ref="D34:N34"/>
    <mergeCell ref="B35:C35"/>
    <mergeCell ref="D35:E35"/>
    <mergeCell ref="F35:H35"/>
    <mergeCell ref="I35:N35"/>
    <mergeCell ref="O29:O33"/>
    <mergeCell ref="P29:P33"/>
    <mergeCell ref="B30:C30"/>
    <mergeCell ref="E30:F30"/>
    <mergeCell ref="H30:I30"/>
    <mergeCell ref="B31:C31"/>
    <mergeCell ref="E31:F31"/>
    <mergeCell ref="H31:I31"/>
    <mergeCell ref="B32:C32"/>
    <mergeCell ref="E32:F32"/>
    <mergeCell ref="H32:I32"/>
    <mergeCell ref="B33:C33"/>
    <mergeCell ref="E33:F33"/>
    <mergeCell ref="H33:I33"/>
    <mergeCell ref="A41:A42"/>
    <mergeCell ref="B41:C42"/>
    <mergeCell ref="D41:N42"/>
    <mergeCell ref="O41:O42"/>
    <mergeCell ref="P41:P42"/>
    <mergeCell ref="O36:O40"/>
    <mergeCell ref="P36:P40"/>
    <mergeCell ref="B37:C37"/>
    <mergeCell ref="E37:F37"/>
    <mergeCell ref="H37:I37"/>
    <mergeCell ref="B38:C38"/>
    <mergeCell ref="E38:F38"/>
    <mergeCell ref="H38:I38"/>
    <mergeCell ref="B39:C39"/>
    <mergeCell ref="E39:F39"/>
    <mergeCell ref="H39:I39"/>
    <mergeCell ref="B40:C40"/>
    <mergeCell ref="E40:F40"/>
    <mergeCell ref="H40:I40"/>
    <mergeCell ref="A36:A40"/>
    <mergeCell ref="B36:C36"/>
    <mergeCell ref="D36:G36"/>
    <mergeCell ref="H36:K36"/>
    <mergeCell ref="L36:N36"/>
    <mergeCell ref="B43:C43"/>
    <mergeCell ref="D43:E43"/>
    <mergeCell ref="F43:H43"/>
    <mergeCell ref="I43:N43"/>
    <mergeCell ref="A44:A48"/>
    <mergeCell ref="B44:C44"/>
    <mergeCell ref="D44:G44"/>
    <mergeCell ref="H44:K44"/>
    <mergeCell ref="L44:N44"/>
    <mergeCell ref="B49:C49"/>
    <mergeCell ref="D49:N49"/>
    <mergeCell ref="B50:C50"/>
    <mergeCell ref="D50:E50"/>
    <mergeCell ref="F50:H50"/>
    <mergeCell ref="I50:N50"/>
    <mergeCell ref="O44:O48"/>
    <mergeCell ref="P44:P48"/>
    <mergeCell ref="B45:C45"/>
    <mergeCell ref="E45:F45"/>
    <mergeCell ref="H45:I45"/>
    <mergeCell ref="B46:C46"/>
    <mergeCell ref="E46:F46"/>
    <mergeCell ref="H46:I46"/>
    <mergeCell ref="B47:C47"/>
    <mergeCell ref="E47:F47"/>
    <mergeCell ref="H47:I47"/>
    <mergeCell ref="B48:C48"/>
    <mergeCell ref="E48:F48"/>
    <mergeCell ref="H48:I48"/>
    <mergeCell ref="B53:C53"/>
    <mergeCell ref="D53:E53"/>
    <mergeCell ref="F53:H53"/>
    <mergeCell ref="I53:N53"/>
    <mergeCell ref="B51:C51"/>
    <mergeCell ref="D51:E51"/>
    <mergeCell ref="F51:H51"/>
    <mergeCell ref="I51:N51"/>
    <mergeCell ref="B52:C52"/>
    <mergeCell ref="D52:E52"/>
    <mergeCell ref="F52:H52"/>
    <mergeCell ref="I52:N52"/>
  </mergeCells>
  <pageMargins left="0.25" right="0.25" top="0.25" bottom="0.25" header="0.25" footer="0.25"/>
  <pageSetup scale="49" orientation="portrait" cellComments="atEn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29"/>
  <sheetViews>
    <sheetView showGridLines="0" workbookViewId="0">
      <selection activeCell="F17" sqref="F17"/>
    </sheetView>
  </sheetViews>
  <sheetFormatPr baseColWidth="10" defaultColWidth="9.140625" defaultRowHeight="15" x14ac:dyDescent="0.25"/>
  <cols>
    <col min="1" max="1" width="1.28515625" customWidth="1"/>
    <col min="2" max="2" width="32.28515625" customWidth="1"/>
    <col min="3" max="3" width="14" customWidth="1"/>
    <col min="4" max="4" width="19" customWidth="1"/>
    <col min="5" max="21" width="18.140625" customWidth="1"/>
    <col min="22" max="22" width="19" customWidth="1"/>
    <col min="23" max="31" width="18.140625" customWidth="1"/>
    <col min="32" max="32" width="0" hidden="1" customWidth="1"/>
  </cols>
  <sheetData>
    <row r="1" spans="1:31" ht="18" customHeight="1" x14ac:dyDescent="0.25">
      <c r="A1" s="336"/>
      <c r="B1" s="336"/>
      <c r="C1" s="342" t="s">
        <v>0</v>
      </c>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row>
    <row r="2" spans="1:31" ht="18" customHeight="1" x14ac:dyDescent="0.25">
      <c r="A2" s="336"/>
      <c r="B2" s="336"/>
      <c r="C2" s="342" t="s">
        <v>1</v>
      </c>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row>
    <row r="3" spans="1:31" ht="18" customHeight="1" x14ac:dyDescent="0.25">
      <c r="A3" s="336"/>
      <c r="B3" s="336"/>
      <c r="C3" s="342" t="s">
        <v>2</v>
      </c>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row>
    <row r="4" spans="1:31" x14ac:dyDescent="0.25">
      <c r="A4" s="6" t="s">
        <v>2</v>
      </c>
      <c r="B4" s="337" t="s">
        <v>2</v>
      </c>
      <c r="C4" s="336"/>
      <c r="D4" s="6" t="s">
        <v>2</v>
      </c>
      <c r="E4" s="79" t="s">
        <v>2</v>
      </c>
      <c r="F4" s="79" t="s">
        <v>2</v>
      </c>
      <c r="G4" s="79" t="s">
        <v>2</v>
      </c>
      <c r="H4" s="79" t="s">
        <v>2</v>
      </c>
      <c r="I4" s="79" t="s">
        <v>2</v>
      </c>
      <c r="J4" s="79" t="s">
        <v>2</v>
      </c>
      <c r="K4" s="79" t="s">
        <v>2</v>
      </c>
      <c r="L4" s="79" t="s">
        <v>2</v>
      </c>
      <c r="M4" s="79" t="s">
        <v>2</v>
      </c>
      <c r="N4" s="79" t="s">
        <v>2</v>
      </c>
      <c r="O4" s="79" t="s">
        <v>2</v>
      </c>
      <c r="P4" s="79" t="s">
        <v>2</v>
      </c>
      <c r="Q4" s="79" t="s">
        <v>2</v>
      </c>
      <c r="R4" s="79" t="s">
        <v>2</v>
      </c>
      <c r="S4" s="79" t="s">
        <v>2</v>
      </c>
      <c r="T4" s="79" t="s">
        <v>2</v>
      </c>
      <c r="U4" s="79" t="s">
        <v>2</v>
      </c>
      <c r="V4" s="6" t="s">
        <v>2</v>
      </c>
      <c r="W4" s="79" t="s">
        <v>2</v>
      </c>
      <c r="X4" s="79" t="s">
        <v>2</v>
      </c>
      <c r="Y4" s="79" t="s">
        <v>2</v>
      </c>
      <c r="Z4" s="79" t="s">
        <v>2</v>
      </c>
      <c r="AA4" s="79" t="s">
        <v>2</v>
      </c>
      <c r="AB4" s="79" t="s">
        <v>2</v>
      </c>
      <c r="AC4" s="79" t="s">
        <v>2</v>
      </c>
      <c r="AD4" s="79" t="s">
        <v>2</v>
      </c>
      <c r="AE4" s="79" t="s">
        <v>2</v>
      </c>
    </row>
    <row r="5" spans="1:31" ht="15.75" x14ac:dyDescent="0.25">
      <c r="A5" s="3" t="s">
        <v>2</v>
      </c>
      <c r="B5" s="343" t="s">
        <v>285</v>
      </c>
      <c r="C5" s="336"/>
      <c r="D5" s="6" t="s">
        <v>2</v>
      </c>
      <c r="E5" s="79" t="s">
        <v>2</v>
      </c>
      <c r="F5" s="79" t="s">
        <v>2</v>
      </c>
      <c r="G5" s="79" t="s">
        <v>2</v>
      </c>
      <c r="H5" s="79" t="s">
        <v>2</v>
      </c>
      <c r="I5" s="79" t="s">
        <v>2</v>
      </c>
      <c r="J5" s="79" t="s">
        <v>2</v>
      </c>
      <c r="K5" s="79" t="s">
        <v>2</v>
      </c>
      <c r="L5" s="79" t="s">
        <v>2</v>
      </c>
      <c r="M5" s="79" t="s">
        <v>2</v>
      </c>
      <c r="N5" s="79" t="s">
        <v>2</v>
      </c>
      <c r="O5" s="79" t="s">
        <v>2</v>
      </c>
      <c r="P5" s="79" t="s">
        <v>2</v>
      </c>
      <c r="Q5" s="79" t="s">
        <v>2</v>
      </c>
      <c r="R5" s="79" t="s">
        <v>2</v>
      </c>
      <c r="S5" s="79" t="s">
        <v>2</v>
      </c>
      <c r="T5" s="79" t="s">
        <v>2</v>
      </c>
      <c r="U5" s="79" t="s">
        <v>2</v>
      </c>
      <c r="V5" s="6" t="s">
        <v>2</v>
      </c>
      <c r="W5" s="79" t="s">
        <v>2</v>
      </c>
      <c r="X5" s="79" t="s">
        <v>2</v>
      </c>
      <c r="Y5" s="79" t="s">
        <v>2</v>
      </c>
      <c r="Z5" s="79" t="s">
        <v>2</v>
      </c>
      <c r="AA5" s="79" t="s">
        <v>2</v>
      </c>
      <c r="AB5" s="79" t="s">
        <v>2</v>
      </c>
      <c r="AC5" s="79" t="s">
        <v>2</v>
      </c>
      <c r="AD5" s="79" t="s">
        <v>2</v>
      </c>
      <c r="AE5" s="79" t="s">
        <v>2</v>
      </c>
    </row>
    <row r="6" spans="1:31" x14ac:dyDescent="0.25">
      <c r="A6" s="26" t="s">
        <v>2</v>
      </c>
      <c r="B6" s="386" t="s">
        <v>2</v>
      </c>
      <c r="C6" s="336"/>
      <c r="D6" s="6" t="s">
        <v>2</v>
      </c>
      <c r="E6" s="79" t="s">
        <v>2</v>
      </c>
      <c r="F6" s="79" t="s">
        <v>2</v>
      </c>
      <c r="G6" s="79" t="s">
        <v>2</v>
      </c>
      <c r="H6" s="79" t="s">
        <v>2</v>
      </c>
      <c r="I6" s="79" t="s">
        <v>2</v>
      </c>
      <c r="J6" s="79" t="s">
        <v>2</v>
      </c>
      <c r="K6" s="79" t="s">
        <v>2</v>
      </c>
      <c r="L6" s="79" t="s">
        <v>2</v>
      </c>
      <c r="M6" s="79" t="s">
        <v>2</v>
      </c>
      <c r="N6" s="79" t="s">
        <v>2</v>
      </c>
      <c r="O6" s="79" t="s">
        <v>2</v>
      </c>
      <c r="P6" s="79" t="s">
        <v>2</v>
      </c>
      <c r="Q6" s="79" t="s">
        <v>2</v>
      </c>
      <c r="R6" s="79" t="s">
        <v>2</v>
      </c>
      <c r="S6" s="79" t="s">
        <v>2</v>
      </c>
      <c r="T6" s="79" t="s">
        <v>2</v>
      </c>
      <c r="U6" s="79" t="s">
        <v>2</v>
      </c>
      <c r="V6" s="6" t="s">
        <v>2</v>
      </c>
      <c r="W6" s="79" t="s">
        <v>2</v>
      </c>
      <c r="X6" s="79" t="s">
        <v>2</v>
      </c>
      <c r="Y6" s="79" t="s">
        <v>2</v>
      </c>
      <c r="Z6" s="79" t="s">
        <v>2</v>
      </c>
      <c r="AA6" s="79" t="s">
        <v>2</v>
      </c>
      <c r="AB6" s="79" t="s">
        <v>2</v>
      </c>
      <c r="AC6" s="79" t="s">
        <v>2</v>
      </c>
      <c r="AD6" s="79" t="s">
        <v>2</v>
      </c>
      <c r="AE6" s="79" t="s">
        <v>2</v>
      </c>
    </row>
    <row r="7" spans="1:31" x14ac:dyDescent="0.25">
      <c r="A7" s="2" t="s">
        <v>2</v>
      </c>
      <c r="B7" s="410" t="s">
        <v>286</v>
      </c>
      <c r="C7" s="348"/>
      <c r="D7" s="80" t="s">
        <v>287</v>
      </c>
      <c r="E7" s="80" t="s">
        <v>288</v>
      </c>
      <c r="F7" s="80" t="s">
        <v>289</v>
      </c>
      <c r="G7" s="80" t="s">
        <v>290</v>
      </c>
      <c r="H7" s="80" t="s">
        <v>291</v>
      </c>
      <c r="I7" s="80" t="s">
        <v>292</v>
      </c>
      <c r="J7" s="80" t="s">
        <v>293</v>
      </c>
      <c r="K7" s="80" t="s">
        <v>294</v>
      </c>
      <c r="L7" s="80" t="s">
        <v>295</v>
      </c>
      <c r="M7" s="80" t="s">
        <v>296</v>
      </c>
      <c r="N7" s="80" t="s">
        <v>297</v>
      </c>
      <c r="O7" s="80" t="s">
        <v>298</v>
      </c>
      <c r="P7" s="80" t="s">
        <v>299</v>
      </c>
      <c r="Q7" s="80" t="s">
        <v>300</v>
      </c>
      <c r="R7" s="80" t="s">
        <v>301</v>
      </c>
      <c r="S7" s="80" t="s">
        <v>302</v>
      </c>
      <c r="T7" s="80" t="s">
        <v>303</v>
      </c>
      <c r="U7" s="80" t="s">
        <v>304</v>
      </c>
      <c r="V7" s="80" t="s">
        <v>305</v>
      </c>
      <c r="W7" s="80" t="s">
        <v>306</v>
      </c>
      <c r="X7" s="80" t="s">
        <v>307</v>
      </c>
      <c r="Y7" s="80" t="s">
        <v>308</v>
      </c>
      <c r="Z7" s="80" t="s">
        <v>309</v>
      </c>
      <c r="AA7" s="80" t="s">
        <v>310</v>
      </c>
      <c r="AB7" s="80" t="s">
        <v>311</v>
      </c>
      <c r="AC7" s="80" t="s">
        <v>312</v>
      </c>
      <c r="AD7" s="80" t="s">
        <v>313</v>
      </c>
      <c r="AE7" s="80" t="s">
        <v>314</v>
      </c>
    </row>
    <row r="8" spans="1:31" x14ac:dyDescent="0.25">
      <c r="A8" s="2" t="s">
        <v>2</v>
      </c>
      <c r="B8" s="409" t="s">
        <v>315</v>
      </c>
      <c r="C8" s="348"/>
      <c r="D8" s="81" t="s">
        <v>316</v>
      </c>
      <c r="E8" s="81" t="s">
        <v>316</v>
      </c>
      <c r="F8" s="81" t="s">
        <v>316</v>
      </c>
      <c r="G8" s="81" t="s">
        <v>190</v>
      </c>
      <c r="H8" s="81" t="s">
        <v>316</v>
      </c>
      <c r="I8" s="81" t="s">
        <v>316</v>
      </c>
      <c r="J8" s="81" t="s">
        <v>316</v>
      </c>
      <c r="K8" s="81" t="s">
        <v>316</v>
      </c>
      <c r="L8" s="81" t="s">
        <v>316</v>
      </c>
      <c r="M8" s="81" t="s">
        <v>316</v>
      </c>
      <c r="N8" s="81" t="s">
        <v>316</v>
      </c>
      <c r="O8" s="81" t="s">
        <v>316</v>
      </c>
      <c r="P8" s="81" t="s">
        <v>316</v>
      </c>
      <c r="Q8" s="81" t="s">
        <v>316</v>
      </c>
      <c r="R8" s="81" t="s">
        <v>316</v>
      </c>
      <c r="S8" s="81" t="s">
        <v>316</v>
      </c>
      <c r="T8" s="81" t="s">
        <v>190</v>
      </c>
      <c r="U8" s="81" t="s">
        <v>316</v>
      </c>
      <c r="V8" s="81" t="s">
        <v>317</v>
      </c>
      <c r="W8" s="81" t="s">
        <v>317</v>
      </c>
      <c r="X8" s="81" t="s">
        <v>317</v>
      </c>
      <c r="Y8" s="81" t="s">
        <v>317</v>
      </c>
      <c r="Z8" s="81" t="s">
        <v>317</v>
      </c>
      <c r="AA8" s="81" t="s">
        <v>190</v>
      </c>
      <c r="AB8" s="81" t="s">
        <v>317</v>
      </c>
      <c r="AC8" s="81" t="s">
        <v>190</v>
      </c>
      <c r="AD8" s="81" t="s">
        <v>317</v>
      </c>
      <c r="AE8" s="81" t="s">
        <v>190</v>
      </c>
    </row>
    <row r="9" spans="1:31" x14ac:dyDescent="0.25">
      <c r="A9" s="2" t="s">
        <v>2</v>
      </c>
      <c r="B9" s="408" t="s">
        <v>318</v>
      </c>
      <c r="C9" s="348"/>
      <c r="D9" s="82" t="s">
        <v>319</v>
      </c>
      <c r="E9" s="82" t="s">
        <v>319</v>
      </c>
      <c r="F9" s="82" t="s">
        <v>319</v>
      </c>
      <c r="G9" s="82" t="s">
        <v>190</v>
      </c>
      <c r="H9" s="82" t="s">
        <v>319</v>
      </c>
      <c r="I9" s="82" t="s">
        <v>319</v>
      </c>
      <c r="J9" s="82" t="s">
        <v>319</v>
      </c>
      <c r="K9" s="82" t="s">
        <v>319</v>
      </c>
      <c r="L9" s="82" t="s">
        <v>319</v>
      </c>
      <c r="M9" s="82" t="s">
        <v>319</v>
      </c>
      <c r="N9" s="82" t="s">
        <v>319</v>
      </c>
      <c r="O9" s="82" t="s">
        <v>319</v>
      </c>
      <c r="P9" s="82" t="s">
        <v>319</v>
      </c>
      <c r="Q9" s="82" t="s">
        <v>319</v>
      </c>
      <c r="R9" s="82" t="s">
        <v>319</v>
      </c>
      <c r="S9" s="82" t="s">
        <v>319</v>
      </c>
      <c r="T9" s="82" t="s">
        <v>190</v>
      </c>
      <c r="U9" s="82" t="s">
        <v>319</v>
      </c>
      <c r="V9" s="82" t="s">
        <v>320</v>
      </c>
      <c r="W9" s="82" t="s">
        <v>320</v>
      </c>
      <c r="X9" s="82" t="s">
        <v>320</v>
      </c>
      <c r="Y9" s="82" t="s">
        <v>320</v>
      </c>
      <c r="Z9" s="82" t="s">
        <v>320</v>
      </c>
      <c r="AA9" s="82" t="s">
        <v>190</v>
      </c>
      <c r="AB9" s="82" t="s">
        <v>320</v>
      </c>
      <c r="AC9" s="82" t="s">
        <v>190</v>
      </c>
      <c r="AD9" s="82" t="s">
        <v>320</v>
      </c>
      <c r="AE9" s="82" t="s">
        <v>190</v>
      </c>
    </row>
    <row r="10" spans="1:31" x14ac:dyDescent="0.25">
      <c r="A10" s="2" t="s">
        <v>2</v>
      </c>
      <c r="B10" s="409" t="s">
        <v>321</v>
      </c>
      <c r="C10" s="348"/>
      <c r="D10" s="81" t="s">
        <v>322</v>
      </c>
      <c r="E10" s="81" t="s">
        <v>322</v>
      </c>
      <c r="F10" s="81" t="s">
        <v>322</v>
      </c>
      <c r="G10" s="81" t="s">
        <v>190</v>
      </c>
      <c r="H10" s="81" t="s">
        <v>322</v>
      </c>
      <c r="I10" s="81" t="s">
        <v>322</v>
      </c>
      <c r="J10" s="81" t="s">
        <v>322</v>
      </c>
      <c r="K10" s="81" t="s">
        <v>322</v>
      </c>
      <c r="L10" s="81" t="s">
        <v>322</v>
      </c>
      <c r="M10" s="81" t="s">
        <v>322</v>
      </c>
      <c r="N10" s="81" t="s">
        <v>322</v>
      </c>
      <c r="O10" s="81" t="s">
        <v>322</v>
      </c>
      <c r="P10" s="81" t="s">
        <v>322</v>
      </c>
      <c r="Q10" s="81" t="s">
        <v>322</v>
      </c>
      <c r="R10" s="81" t="s">
        <v>322</v>
      </c>
      <c r="S10" s="81" t="s">
        <v>322</v>
      </c>
      <c r="T10" s="81" t="s">
        <v>190</v>
      </c>
      <c r="U10" s="81" t="s">
        <v>322</v>
      </c>
      <c r="V10" s="81" t="s">
        <v>323</v>
      </c>
      <c r="W10" s="81" t="s">
        <v>323</v>
      </c>
      <c r="X10" s="81" t="s">
        <v>323</v>
      </c>
      <c r="Y10" s="81" t="s">
        <v>323</v>
      </c>
      <c r="Z10" s="81" t="s">
        <v>323</v>
      </c>
      <c r="AA10" s="81" t="s">
        <v>190</v>
      </c>
      <c r="AB10" s="81" t="s">
        <v>323</v>
      </c>
      <c r="AC10" s="81" t="s">
        <v>190</v>
      </c>
      <c r="AD10" s="81" t="s">
        <v>323</v>
      </c>
      <c r="AE10" s="81" t="s">
        <v>190</v>
      </c>
    </row>
    <row r="11" spans="1:31" x14ac:dyDescent="0.25">
      <c r="A11" s="2" t="s">
        <v>2</v>
      </c>
      <c r="B11" s="409" t="s">
        <v>2</v>
      </c>
      <c r="C11" s="348"/>
      <c r="D11" s="81" t="s">
        <v>2</v>
      </c>
      <c r="E11" s="81" t="s">
        <v>2</v>
      </c>
      <c r="F11" s="81" t="s">
        <v>2</v>
      </c>
      <c r="G11" s="81" t="s">
        <v>2</v>
      </c>
      <c r="H11" s="81" t="s">
        <v>2</v>
      </c>
      <c r="I11" s="81" t="s">
        <v>2</v>
      </c>
      <c r="J11" s="81" t="s">
        <v>2</v>
      </c>
      <c r="K11" s="81" t="s">
        <v>2</v>
      </c>
      <c r="L11" s="81" t="s">
        <v>2</v>
      </c>
      <c r="M11" s="81" t="s">
        <v>2</v>
      </c>
      <c r="N11" s="81" t="s">
        <v>2</v>
      </c>
      <c r="O11" s="81" t="s">
        <v>2</v>
      </c>
      <c r="P11" s="81" t="s">
        <v>2</v>
      </c>
      <c r="Q11" s="81" t="s">
        <v>2</v>
      </c>
      <c r="R11" s="81" t="s">
        <v>2</v>
      </c>
      <c r="S11" s="81" t="s">
        <v>2</v>
      </c>
      <c r="T11" s="81" t="s">
        <v>2</v>
      </c>
      <c r="U11" s="81" t="s">
        <v>2</v>
      </c>
      <c r="V11" s="81" t="s">
        <v>2</v>
      </c>
      <c r="W11" s="81" t="s">
        <v>2</v>
      </c>
      <c r="X11" s="81" t="s">
        <v>2</v>
      </c>
      <c r="Y11" s="81" t="s">
        <v>2</v>
      </c>
      <c r="Z11" s="81" t="s">
        <v>2</v>
      </c>
      <c r="AA11" s="81" t="s">
        <v>2</v>
      </c>
      <c r="AB11" s="81" t="s">
        <v>2</v>
      </c>
      <c r="AC11" s="81" t="s">
        <v>2</v>
      </c>
      <c r="AD11" s="81" t="s">
        <v>2</v>
      </c>
      <c r="AE11" s="81" t="s">
        <v>2</v>
      </c>
    </row>
    <row r="12" spans="1:31" x14ac:dyDescent="0.25">
      <c r="A12" s="2" t="s">
        <v>2</v>
      </c>
      <c r="B12" s="410" t="s">
        <v>324</v>
      </c>
      <c r="C12" s="348"/>
      <c r="D12" s="80" t="s">
        <v>287</v>
      </c>
      <c r="E12" s="80" t="s">
        <v>288</v>
      </c>
      <c r="F12" s="80" t="s">
        <v>289</v>
      </c>
      <c r="G12" s="80" t="s">
        <v>290</v>
      </c>
      <c r="H12" s="80" t="s">
        <v>291</v>
      </c>
      <c r="I12" s="80" t="s">
        <v>292</v>
      </c>
      <c r="J12" s="80" t="s">
        <v>293</v>
      </c>
      <c r="K12" s="80" t="s">
        <v>294</v>
      </c>
      <c r="L12" s="80" t="s">
        <v>295</v>
      </c>
      <c r="M12" s="80" t="s">
        <v>296</v>
      </c>
      <c r="N12" s="80" t="s">
        <v>297</v>
      </c>
      <c r="O12" s="80" t="s">
        <v>298</v>
      </c>
      <c r="P12" s="80" t="s">
        <v>299</v>
      </c>
      <c r="Q12" s="80" t="s">
        <v>300</v>
      </c>
      <c r="R12" s="80" t="s">
        <v>301</v>
      </c>
      <c r="S12" s="80" t="s">
        <v>302</v>
      </c>
      <c r="T12" s="80" t="s">
        <v>303</v>
      </c>
      <c r="U12" s="80" t="s">
        <v>304</v>
      </c>
      <c r="V12" s="80" t="s">
        <v>305</v>
      </c>
      <c r="W12" s="80" t="s">
        <v>306</v>
      </c>
      <c r="X12" s="80" t="s">
        <v>307</v>
      </c>
      <c r="Y12" s="80" t="s">
        <v>308</v>
      </c>
      <c r="Z12" s="80" t="s">
        <v>309</v>
      </c>
      <c r="AA12" s="80" t="s">
        <v>310</v>
      </c>
      <c r="AB12" s="80" t="s">
        <v>311</v>
      </c>
      <c r="AC12" s="80" t="s">
        <v>312</v>
      </c>
      <c r="AD12" s="80" t="s">
        <v>313</v>
      </c>
      <c r="AE12" s="80" t="s">
        <v>314</v>
      </c>
    </row>
    <row r="13" spans="1:31" x14ac:dyDescent="0.25">
      <c r="A13" s="2" t="s">
        <v>2</v>
      </c>
      <c r="B13" s="409" t="s">
        <v>315</v>
      </c>
      <c r="C13" s="348"/>
      <c r="D13" s="81" t="s">
        <v>316</v>
      </c>
      <c r="E13" s="81" t="s">
        <v>316</v>
      </c>
      <c r="F13" s="81" t="s">
        <v>316</v>
      </c>
      <c r="G13" s="81" t="s">
        <v>190</v>
      </c>
      <c r="H13" s="81" t="s">
        <v>316</v>
      </c>
      <c r="I13" s="81" t="s">
        <v>316</v>
      </c>
      <c r="J13" s="81" t="s">
        <v>316</v>
      </c>
      <c r="K13" s="81" t="s">
        <v>316</v>
      </c>
      <c r="L13" s="81" t="s">
        <v>316</v>
      </c>
      <c r="M13" s="81" t="s">
        <v>316</v>
      </c>
      <c r="N13" s="81" t="s">
        <v>316</v>
      </c>
      <c r="O13" s="81" t="s">
        <v>316</v>
      </c>
      <c r="P13" s="81" t="s">
        <v>316</v>
      </c>
      <c r="Q13" s="81" t="s">
        <v>316</v>
      </c>
      <c r="R13" s="81" t="s">
        <v>316</v>
      </c>
      <c r="S13" s="81" t="s">
        <v>316</v>
      </c>
      <c r="T13" s="81" t="s">
        <v>190</v>
      </c>
      <c r="U13" s="81" t="s">
        <v>316</v>
      </c>
      <c r="V13" s="81" t="s">
        <v>317</v>
      </c>
      <c r="W13" s="81" t="s">
        <v>317</v>
      </c>
      <c r="X13" s="81" t="s">
        <v>317</v>
      </c>
      <c r="Y13" s="81" t="s">
        <v>317</v>
      </c>
      <c r="Z13" s="81" t="s">
        <v>317</v>
      </c>
      <c r="AA13" s="81" t="s">
        <v>190</v>
      </c>
      <c r="AB13" s="81" t="s">
        <v>317</v>
      </c>
      <c r="AC13" s="81" t="s">
        <v>190</v>
      </c>
      <c r="AD13" s="81" t="s">
        <v>317</v>
      </c>
      <c r="AE13" s="81" t="s">
        <v>190</v>
      </c>
    </row>
    <row r="14" spans="1:31" x14ac:dyDescent="0.25">
      <c r="A14" s="2" t="s">
        <v>2</v>
      </c>
      <c r="B14" s="408" t="s">
        <v>318</v>
      </c>
      <c r="C14" s="348"/>
      <c r="D14" s="82" t="s">
        <v>319</v>
      </c>
      <c r="E14" s="82" t="s">
        <v>319</v>
      </c>
      <c r="F14" s="82" t="s">
        <v>319</v>
      </c>
      <c r="G14" s="82" t="s">
        <v>190</v>
      </c>
      <c r="H14" s="82" t="s">
        <v>319</v>
      </c>
      <c r="I14" s="82" t="s">
        <v>319</v>
      </c>
      <c r="J14" s="82" t="s">
        <v>319</v>
      </c>
      <c r="K14" s="82" t="s">
        <v>319</v>
      </c>
      <c r="L14" s="82" t="s">
        <v>319</v>
      </c>
      <c r="M14" s="82" t="s">
        <v>319</v>
      </c>
      <c r="N14" s="82" t="s">
        <v>319</v>
      </c>
      <c r="O14" s="82" t="s">
        <v>319</v>
      </c>
      <c r="P14" s="82" t="s">
        <v>319</v>
      </c>
      <c r="Q14" s="82" t="s">
        <v>319</v>
      </c>
      <c r="R14" s="82" t="s">
        <v>319</v>
      </c>
      <c r="S14" s="82" t="s">
        <v>319</v>
      </c>
      <c r="T14" s="82" t="s">
        <v>190</v>
      </c>
      <c r="U14" s="82" t="s">
        <v>319</v>
      </c>
      <c r="V14" s="82" t="s">
        <v>320</v>
      </c>
      <c r="W14" s="82" t="s">
        <v>320</v>
      </c>
      <c r="X14" s="82" t="s">
        <v>320</v>
      </c>
      <c r="Y14" s="82" t="s">
        <v>320</v>
      </c>
      <c r="Z14" s="82" t="s">
        <v>320</v>
      </c>
      <c r="AA14" s="82" t="s">
        <v>190</v>
      </c>
      <c r="AB14" s="82" t="s">
        <v>320</v>
      </c>
      <c r="AC14" s="82" t="s">
        <v>190</v>
      </c>
      <c r="AD14" s="82" t="s">
        <v>320</v>
      </c>
      <c r="AE14" s="82" t="s">
        <v>190</v>
      </c>
    </row>
    <row r="15" spans="1:31" x14ac:dyDescent="0.25">
      <c r="A15" s="2" t="s">
        <v>2</v>
      </c>
      <c r="B15" s="409" t="s">
        <v>321</v>
      </c>
      <c r="C15" s="348"/>
      <c r="D15" s="81" t="s">
        <v>322</v>
      </c>
      <c r="E15" s="81" t="s">
        <v>322</v>
      </c>
      <c r="F15" s="81" t="s">
        <v>322</v>
      </c>
      <c r="G15" s="81" t="s">
        <v>190</v>
      </c>
      <c r="H15" s="81" t="s">
        <v>322</v>
      </c>
      <c r="I15" s="81" t="s">
        <v>322</v>
      </c>
      <c r="J15" s="81" t="s">
        <v>322</v>
      </c>
      <c r="K15" s="81" t="s">
        <v>322</v>
      </c>
      <c r="L15" s="81" t="s">
        <v>322</v>
      </c>
      <c r="M15" s="81" t="s">
        <v>322</v>
      </c>
      <c r="N15" s="81" t="s">
        <v>322</v>
      </c>
      <c r="O15" s="81" t="s">
        <v>322</v>
      </c>
      <c r="P15" s="81" t="s">
        <v>322</v>
      </c>
      <c r="Q15" s="81" t="s">
        <v>322</v>
      </c>
      <c r="R15" s="81" t="s">
        <v>322</v>
      </c>
      <c r="S15" s="81" t="s">
        <v>322</v>
      </c>
      <c r="T15" s="81" t="s">
        <v>190</v>
      </c>
      <c r="U15" s="81" t="s">
        <v>322</v>
      </c>
      <c r="V15" s="81" t="s">
        <v>323</v>
      </c>
      <c r="W15" s="81" t="s">
        <v>323</v>
      </c>
      <c r="X15" s="81" t="s">
        <v>323</v>
      </c>
      <c r="Y15" s="81" t="s">
        <v>323</v>
      </c>
      <c r="Z15" s="81" t="s">
        <v>323</v>
      </c>
      <c r="AA15" s="81" t="s">
        <v>190</v>
      </c>
      <c r="AB15" s="81" t="s">
        <v>323</v>
      </c>
      <c r="AC15" s="81" t="s">
        <v>190</v>
      </c>
      <c r="AD15" s="81" t="s">
        <v>323</v>
      </c>
      <c r="AE15" s="81" t="s">
        <v>190</v>
      </c>
    </row>
    <row r="16" spans="1:31" x14ac:dyDescent="0.25">
      <c r="A16" s="2" t="s">
        <v>2</v>
      </c>
      <c r="B16" s="409" t="s">
        <v>2</v>
      </c>
      <c r="C16" s="348"/>
      <c r="D16" s="81" t="s">
        <v>2</v>
      </c>
      <c r="E16" s="81" t="s">
        <v>2</v>
      </c>
      <c r="F16" s="81" t="s">
        <v>2</v>
      </c>
      <c r="G16" s="81" t="s">
        <v>2</v>
      </c>
      <c r="H16" s="81" t="s">
        <v>2</v>
      </c>
      <c r="I16" s="81" t="s">
        <v>2</v>
      </c>
      <c r="J16" s="81" t="s">
        <v>2</v>
      </c>
      <c r="K16" s="81" t="s">
        <v>2</v>
      </c>
      <c r="L16" s="81" t="s">
        <v>2</v>
      </c>
      <c r="M16" s="81" t="s">
        <v>2</v>
      </c>
      <c r="N16" s="81" t="s">
        <v>2</v>
      </c>
      <c r="O16" s="81" t="s">
        <v>2</v>
      </c>
      <c r="P16" s="81" t="s">
        <v>2</v>
      </c>
      <c r="Q16" s="81" t="s">
        <v>2</v>
      </c>
      <c r="R16" s="81" t="s">
        <v>2</v>
      </c>
      <c r="S16" s="81" t="s">
        <v>2</v>
      </c>
      <c r="T16" s="81" t="s">
        <v>2</v>
      </c>
      <c r="U16" s="81" t="s">
        <v>2</v>
      </c>
      <c r="V16" s="81" t="s">
        <v>2</v>
      </c>
      <c r="W16" s="81" t="s">
        <v>2</v>
      </c>
      <c r="X16" s="81" t="s">
        <v>2</v>
      </c>
      <c r="Y16" s="81" t="s">
        <v>2</v>
      </c>
      <c r="Z16" s="81" t="s">
        <v>2</v>
      </c>
      <c r="AA16" s="81" t="s">
        <v>2</v>
      </c>
      <c r="AB16" s="81" t="s">
        <v>2</v>
      </c>
      <c r="AC16" s="81" t="s">
        <v>2</v>
      </c>
      <c r="AD16" s="81" t="s">
        <v>2</v>
      </c>
      <c r="AE16" s="81" t="s">
        <v>2</v>
      </c>
    </row>
    <row r="17" spans="1:31" x14ac:dyDescent="0.25">
      <c r="A17" s="2" t="s">
        <v>2</v>
      </c>
      <c r="B17" s="410" t="s">
        <v>325</v>
      </c>
      <c r="C17" s="348"/>
      <c r="D17" s="80" t="s">
        <v>287</v>
      </c>
      <c r="E17" s="80" t="s">
        <v>288</v>
      </c>
      <c r="F17" s="80" t="s">
        <v>289</v>
      </c>
      <c r="G17" s="80" t="s">
        <v>290</v>
      </c>
      <c r="H17" s="80" t="s">
        <v>291</v>
      </c>
      <c r="I17" s="80" t="s">
        <v>292</v>
      </c>
      <c r="J17" s="80" t="s">
        <v>293</v>
      </c>
      <c r="K17" s="80" t="s">
        <v>294</v>
      </c>
      <c r="L17" s="80" t="s">
        <v>295</v>
      </c>
      <c r="M17" s="80" t="s">
        <v>296</v>
      </c>
      <c r="N17" s="80" t="s">
        <v>297</v>
      </c>
      <c r="O17" s="80" t="s">
        <v>298</v>
      </c>
      <c r="P17" s="80" t="s">
        <v>299</v>
      </c>
      <c r="Q17" s="80" t="s">
        <v>300</v>
      </c>
      <c r="R17" s="80" t="s">
        <v>301</v>
      </c>
      <c r="S17" s="80" t="s">
        <v>302</v>
      </c>
      <c r="T17" s="80" t="s">
        <v>303</v>
      </c>
      <c r="U17" s="80" t="s">
        <v>304</v>
      </c>
      <c r="V17" s="80" t="s">
        <v>305</v>
      </c>
      <c r="W17" s="80" t="s">
        <v>306</v>
      </c>
      <c r="X17" s="80" t="s">
        <v>307</v>
      </c>
      <c r="Y17" s="80" t="s">
        <v>308</v>
      </c>
      <c r="Z17" s="80" t="s">
        <v>309</v>
      </c>
      <c r="AA17" s="80" t="s">
        <v>310</v>
      </c>
      <c r="AB17" s="80" t="s">
        <v>311</v>
      </c>
      <c r="AC17" s="80" t="s">
        <v>312</v>
      </c>
      <c r="AD17" s="80" t="s">
        <v>313</v>
      </c>
      <c r="AE17" s="80" t="s">
        <v>314</v>
      </c>
    </row>
    <row r="18" spans="1:31" x14ac:dyDescent="0.25">
      <c r="A18" s="2" t="s">
        <v>2</v>
      </c>
      <c r="B18" s="408" t="s">
        <v>91</v>
      </c>
      <c r="C18" s="348"/>
      <c r="D18" s="83" t="s">
        <v>2</v>
      </c>
      <c r="E18" s="83" t="s">
        <v>326</v>
      </c>
      <c r="F18" s="83" t="s">
        <v>326</v>
      </c>
      <c r="G18" s="83" t="s">
        <v>326</v>
      </c>
      <c r="H18" s="83" t="s">
        <v>326</v>
      </c>
      <c r="I18" s="83" t="s">
        <v>326</v>
      </c>
      <c r="J18" s="83" t="s">
        <v>326</v>
      </c>
      <c r="K18" s="83" t="s">
        <v>326</v>
      </c>
      <c r="L18" s="83" t="s">
        <v>326</v>
      </c>
      <c r="M18" s="83" t="s">
        <v>326</v>
      </c>
      <c r="N18" s="83" t="s">
        <v>326</v>
      </c>
      <c r="O18" s="83" t="s">
        <v>326</v>
      </c>
      <c r="P18" s="83" t="s">
        <v>326</v>
      </c>
      <c r="Q18" s="83" t="s">
        <v>326</v>
      </c>
      <c r="R18" s="83" t="s">
        <v>326</v>
      </c>
      <c r="S18" s="83" t="s">
        <v>326</v>
      </c>
      <c r="T18" s="83" t="s">
        <v>326</v>
      </c>
      <c r="U18" s="83" t="s">
        <v>326</v>
      </c>
      <c r="V18" s="83" t="s">
        <v>2</v>
      </c>
      <c r="W18" s="83" t="s">
        <v>326</v>
      </c>
      <c r="X18" s="83" t="s">
        <v>326</v>
      </c>
      <c r="Y18" s="83" t="s">
        <v>326</v>
      </c>
      <c r="Z18" s="83" t="s">
        <v>326</v>
      </c>
      <c r="AA18" s="83" t="s">
        <v>326</v>
      </c>
      <c r="AB18" s="83" t="s">
        <v>326</v>
      </c>
      <c r="AC18" s="83" t="s">
        <v>326</v>
      </c>
      <c r="AD18" s="83" t="s">
        <v>326</v>
      </c>
      <c r="AE18" s="83" t="s">
        <v>326</v>
      </c>
    </row>
    <row r="19" spans="1:31" x14ac:dyDescent="0.25">
      <c r="A19" s="2" t="s">
        <v>2</v>
      </c>
      <c r="B19" s="409" t="s">
        <v>327</v>
      </c>
      <c r="C19" s="348"/>
      <c r="D19" s="84" t="s">
        <v>2</v>
      </c>
      <c r="E19" s="84" t="s">
        <v>190</v>
      </c>
      <c r="F19" s="84" t="s">
        <v>190</v>
      </c>
      <c r="G19" s="84" t="s">
        <v>190</v>
      </c>
      <c r="H19" s="84" t="s">
        <v>190</v>
      </c>
      <c r="I19" s="84" t="s">
        <v>190</v>
      </c>
      <c r="J19" s="84" t="s">
        <v>190</v>
      </c>
      <c r="K19" s="84" t="s">
        <v>190</v>
      </c>
      <c r="L19" s="84" t="s">
        <v>190</v>
      </c>
      <c r="M19" s="84" t="s">
        <v>190</v>
      </c>
      <c r="N19" s="84" t="s">
        <v>190</v>
      </c>
      <c r="O19" s="84" t="s">
        <v>190</v>
      </c>
      <c r="P19" s="84" t="s">
        <v>190</v>
      </c>
      <c r="Q19" s="84" t="s">
        <v>190</v>
      </c>
      <c r="R19" s="84" t="s">
        <v>190</v>
      </c>
      <c r="S19" s="84" t="s">
        <v>190</v>
      </c>
      <c r="T19" s="84" t="s">
        <v>190</v>
      </c>
      <c r="U19" s="84" t="s">
        <v>190</v>
      </c>
      <c r="V19" s="84" t="s">
        <v>2</v>
      </c>
      <c r="W19" s="84" t="s">
        <v>190</v>
      </c>
      <c r="X19" s="84" t="s">
        <v>190</v>
      </c>
      <c r="Y19" s="84" t="s">
        <v>190</v>
      </c>
      <c r="Z19" s="84" t="s">
        <v>190</v>
      </c>
      <c r="AA19" s="84" t="s">
        <v>190</v>
      </c>
      <c r="AB19" s="84" t="s">
        <v>190</v>
      </c>
      <c r="AC19" s="84" t="s">
        <v>190</v>
      </c>
      <c r="AD19" s="84" t="s">
        <v>190</v>
      </c>
      <c r="AE19" s="84" t="s">
        <v>190</v>
      </c>
    </row>
    <row r="20" spans="1:31" x14ac:dyDescent="0.25">
      <c r="A20" s="2" t="s">
        <v>2</v>
      </c>
      <c r="B20" s="408" t="s">
        <v>328</v>
      </c>
      <c r="C20" s="348"/>
      <c r="D20" s="83" t="s">
        <v>2</v>
      </c>
      <c r="E20" s="83" t="s">
        <v>329</v>
      </c>
      <c r="F20" s="83" t="s">
        <v>330</v>
      </c>
      <c r="G20" s="83" t="s">
        <v>331</v>
      </c>
      <c r="H20" s="83" t="s">
        <v>332</v>
      </c>
      <c r="I20" s="83" t="s">
        <v>333</v>
      </c>
      <c r="J20" s="83" t="s">
        <v>334</v>
      </c>
      <c r="K20" s="83" t="s">
        <v>335</v>
      </c>
      <c r="L20" s="83" t="s">
        <v>336</v>
      </c>
      <c r="M20" s="83" t="s">
        <v>337</v>
      </c>
      <c r="N20" s="83" t="s">
        <v>338</v>
      </c>
      <c r="O20" s="83" t="s">
        <v>339</v>
      </c>
      <c r="P20" s="83" t="s">
        <v>340</v>
      </c>
      <c r="Q20" s="83" t="s">
        <v>341</v>
      </c>
      <c r="R20" s="83" t="s">
        <v>342</v>
      </c>
      <c r="S20" s="83" t="s">
        <v>343</v>
      </c>
      <c r="T20" s="83" t="s">
        <v>344</v>
      </c>
      <c r="U20" s="83" t="s">
        <v>345</v>
      </c>
      <c r="V20" s="83" t="s">
        <v>2</v>
      </c>
      <c r="W20" s="83" t="s">
        <v>346</v>
      </c>
      <c r="X20" s="83" t="s">
        <v>347</v>
      </c>
      <c r="Y20" s="83" t="s">
        <v>348</v>
      </c>
      <c r="Z20" s="83" t="s">
        <v>349</v>
      </c>
      <c r="AA20" s="83" t="s">
        <v>350</v>
      </c>
      <c r="AB20" s="83" t="s">
        <v>351</v>
      </c>
      <c r="AC20" s="83" t="s">
        <v>352</v>
      </c>
      <c r="AD20" s="83" t="s">
        <v>353</v>
      </c>
      <c r="AE20" s="83" t="s">
        <v>354</v>
      </c>
    </row>
    <row r="21" spans="1:31" x14ac:dyDescent="0.25">
      <c r="A21" s="2" t="s">
        <v>2</v>
      </c>
      <c r="B21" s="409" t="s">
        <v>355</v>
      </c>
      <c r="C21" s="348"/>
      <c r="D21" s="84" t="s">
        <v>2</v>
      </c>
      <c r="E21" s="84" t="s">
        <v>356</v>
      </c>
      <c r="F21" s="84" t="s">
        <v>357</v>
      </c>
      <c r="G21" s="84" t="s">
        <v>358</v>
      </c>
      <c r="H21" s="84" t="s">
        <v>359</v>
      </c>
      <c r="I21" s="84" t="s">
        <v>360</v>
      </c>
      <c r="J21" s="84" t="s">
        <v>361</v>
      </c>
      <c r="K21" s="84" t="s">
        <v>362</v>
      </c>
      <c r="L21" s="84" t="s">
        <v>363</v>
      </c>
      <c r="M21" s="84" t="s">
        <v>364</v>
      </c>
      <c r="N21" s="84" t="s">
        <v>365</v>
      </c>
      <c r="O21" s="84" t="s">
        <v>366</v>
      </c>
      <c r="P21" s="84" t="s">
        <v>367</v>
      </c>
      <c r="Q21" s="84" t="s">
        <v>368</v>
      </c>
      <c r="R21" s="84" t="s">
        <v>369</v>
      </c>
      <c r="S21" s="84" t="s">
        <v>370</v>
      </c>
      <c r="T21" s="84" t="s">
        <v>371</v>
      </c>
      <c r="U21" s="84" t="s">
        <v>372</v>
      </c>
      <c r="V21" s="84" t="s">
        <v>2</v>
      </c>
      <c r="W21" s="84" t="s">
        <v>373</v>
      </c>
      <c r="X21" s="84" t="s">
        <v>374</v>
      </c>
      <c r="Y21" s="84" t="s">
        <v>375</v>
      </c>
      <c r="Z21" s="84" t="s">
        <v>376</v>
      </c>
      <c r="AA21" s="84" t="s">
        <v>377</v>
      </c>
      <c r="AB21" s="84" t="s">
        <v>378</v>
      </c>
      <c r="AC21" s="84" t="s">
        <v>379</v>
      </c>
      <c r="AD21" s="84" t="s">
        <v>380</v>
      </c>
      <c r="AE21" s="84" t="s">
        <v>381</v>
      </c>
    </row>
    <row r="22" spans="1:31" x14ac:dyDescent="0.25">
      <c r="A22" s="2" t="s">
        <v>2</v>
      </c>
      <c r="B22" s="408" t="s">
        <v>382</v>
      </c>
      <c r="C22" s="348"/>
      <c r="D22" s="85">
        <v>4515394758.1099997</v>
      </c>
      <c r="E22" s="85">
        <v>419500000</v>
      </c>
      <c r="F22" s="85">
        <v>200000000</v>
      </c>
      <c r="G22" s="85">
        <v>425000000</v>
      </c>
      <c r="H22" s="85">
        <v>115494758.11</v>
      </c>
      <c r="I22" s="85">
        <v>100000000</v>
      </c>
      <c r="J22" s="85">
        <v>200000000</v>
      </c>
      <c r="K22" s="85">
        <v>200000000</v>
      </c>
      <c r="L22" s="85">
        <v>444500000</v>
      </c>
      <c r="M22" s="85">
        <v>484500000</v>
      </c>
      <c r="N22" s="85">
        <v>416800000</v>
      </c>
      <c r="O22" s="85">
        <v>237200000</v>
      </c>
      <c r="P22" s="85">
        <v>40000000</v>
      </c>
      <c r="Q22" s="85">
        <v>368700000</v>
      </c>
      <c r="R22" s="85">
        <v>246800000</v>
      </c>
      <c r="S22" s="85">
        <v>182800000</v>
      </c>
      <c r="T22" s="85">
        <v>350000000</v>
      </c>
      <c r="U22" s="85">
        <v>84100000</v>
      </c>
      <c r="V22" s="85">
        <v>632300000</v>
      </c>
      <c r="W22" s="85">
        <v>140600000</v>
      </c>
      <c r="X22" s="85">
        <v>27700000</v>
      </c>
      <c r="Y22" s="85">
        <v>88400000</v>
      </c>
      <c r="Z22" s="85">
        <v>100000</v>
      </c>
      <c r="AA22" s="85">
        <v>64100000</v>
      </c>
      <c r="AB22" s="85">
        <v>68700000</v>
      </c>
      <c r="AC22" s="85">
        <v>146800000</v>
      </c>
      <c r="AD22" s="85">
        <v>24900000</v>
      </c>
      <c r="AE22" s="85">
        <v>71000000</v>
      </c>
    </row>
    <row r="23" spans="1:31" x14ac:dyDescent="0.25">
      <c r="A23" s="2" t="s">
        <v>2</v>
      </c>
      <c r="B23" s="409" t="s">
        <v>2</v>
      </c>
      <c r="C23" s="348"/>
      <c r="D23" s="81" t="s">
        <v>2</v>
      </c>
      <c r="E23" s="81" t="s">
        <v>2</v>
      </c>
      <c r="F23" s="81" t="s">
        <v>2</v>
      </c>
      <c r="G23" s="81" t="s">
        <v>2</v>
      </c>
      <c r="H23" s="81" t="s">
        <v>2</v>
      </c>
      <c r="I23" s="81" t="s">
        <v>2</v>
      </c>
      <c r="J23" s="81" t="s">
        <v>2</v>
      </c>
      <c r="K23" s="81" t="s">
        <v>2</v>
      </c>
      <c r="L23" s="81" t="s">
        <v>2</v>
      </c>
      <c r="M23" s="81" t="s">
        <v>2</v>
      </c>
      <c r="N23" s="81" t="s">
        <v>2</v>
      </c>
      <c r="O23" s="81" t="s">
        <v>2</v>
      </c>
      <c r="P23" s="81" t="s">
        <v>2</v>
      </c>
      <c r="Q23" s="81" t="s">
        <v>2</v>
      </c>
      <c r="R23" s="81" t="s">
        <v>2</v>
      </c>
      <c r="S23" s="81" t="s">
        <v>2</v>
      </c>
      <c r="T23" s="81" t="s">
        <v>2</v>
      </c>
      <c r="U23" s="81" t="s">
        <v>2</v>
      </c>
      <c r="V23" s="81" t="s">
        <v>2</v>
      </c>
      <c r="W23" s="81" t="s">
        <v>2</v>
      </c>
      <c r="X23" s="81" t="s">
        <v>2</v>
      </c>
      <c r="Y23" s="81" t="s">
        <v>2</v>
      </c>
      <c r="Z23" s="81" t="s">
        <v>2</v>
      </c>
      <c r="AA23" s="81" t="s">
        <v>2</v>
      </c>
      <c r="AB23" s="81" t="s">
        <v>2</v>
      </c>
      <c r="AC23" s="81" t="s">
        <v>2</v>
      </c>
      <c r="AD23" s="81" t="s">
        <v>2</v>
      </c>
      <c r="AE23" s="81" t="s">
        <v>2</v>
      </c>
    </row>
    <row r="24" spans="1:31" x14ac:dyDescent="0.25">
      <c r="A24" s="2" t="s">
        <v>2</v>
      </c>
      <c r="B24" s="410" t="s">
        <v>383</v>
      </c>
      <c r="C24" s="348"/>
      <c r="D24" s="80" t="s">
        <v>287</v>
      </c>
      <c r="E24" s="80" t="s">
        <v>288</v>
      </c>
      <c r="F24" s="80" t="s">
        <v>289</v>
      </c>
      <c r="G24" s="80" t="s">
        <v>290</v>
      </c>
      <c r="H24" s="80" t="s">
        <v>291</v>
      </c>
      <c r="I24" s="80" t="s">
        <v>292</v>
      </c>
      <c r="J24" s="80" t="s">
        <v>293</v>
      </c>
      <c r="K24" s="80" t="s">
        <v>294</v>
      </c>
      <c r="L24" s="80" t="s">
        <v>295</v>
      </c>
      <c r="M24" s="80" t="s">
        <v>296</v>
      </c>
      <c r="N24" s="80" t="s">
        <v>297</v>
      </c>
      <c r="O24" s="80" t="s">
        <v>298</v>
      </c>
      <c r="P24" s="80" t="s">
        <v>299</v>
      </c>
      <c r="Q24" s="80" t="s">
        <v>300</v>
      </c>
      <c r="R24" s="80" t="s">
        <v>301</v>
      </c>
      <c r="S24" s="80" t="s">
        <v>302</v>
      </c>
      <c r="T24" s="80" t="s">
        <v>303</v>
      </c>
      <c r="U24" s="80" t="s">
        <v>304</v>
      </c>
      <c r="V24" s="80" t="s">
        <v>305</v>
      </c>
      <c r="W24" s="80" t="s">
        <v>306</v>
      </c>
      <c r="X24" s="80" t="s">
        <v>307</v>
      </c>
      <c r="Y24" s="80" t="s">
        <v>308</v>
      </c>
      <c r="Z24" s="80" t="s">
        <v>309</v>
      </c>
      <c r="AA24" s="80" t="s">
        <v>310</v>
      </c>
      <c r="AB24" s="80" t="s">
        <v>311</v>
      </c>
      <c r="AC24" s="80" t="s">
        <v>312</v>
      </c>
      <c r="AD24" s="80" t="s">
        <v>313</v>
      </c>
      <c r="AE24" s="80" t="s">
        <v>314</v>
      </c>
    </row>
    <row r="25" spans="1:31" x14ac:dyDescent="0.25">
      <c r="A25" s="2" t="s">
        <v>2</v>
      </c>
      <c r="B25" s="408" t="s">
        <v>384</v>
      </c>
      <c r="C25" s="348"/>
      <c r="D25" s="83" t="s">
        <v>385</v>
      </c>
      <c r="E25" s="83" t="s">
        <v>385</v>
      </c>
      <c r="F25" s="83" t="s">
        <v>385</v>
      </c>
      <c r="G25" s="83" t="s">
        <v>385</v>
      </c>
      <c r="H25" s="83" t="s">
        <v>385</v>
      </c>
      <c r="I25" s="83" t="s">
        <v>385</v>
      </c>
      <c r="J25" s="83" t="s">
        <v>385</v>
      </c>
      <c r="K25" s="83" t="s">
        <v>385</v>
      </c>
      <c r="L25" s="83" t="s">
        <v>385</v>
      </c>
      <c r="M25" s="83" t="s">
        <v>385</v>
      </c>
      <c r="N25" s="83" t="s">
        <v>385</v>
      </c>
      <c r="O25" s="83" t="s">
        <v>385</v>
      </c>
      <c r="P25" s="83" t="s">
        <v>385</v>
      </c>
      <c r="Q25" s="83" t="s">
        <v>385</v>
      </c>
      <c r="R25" s="83" t="s">
        <v>385</v>
      </c>
      <c r="S25" s="83" t="s">
        <v>385</v>
      </c>
      <c r="T25" s="83" t="s">
        <v>385</v>
      </c>
      <c r="U25" s="83" t="s">
        <v>385</v>
      </c>
      <c r="V25" s="83" t="s">
        <v>385</v>
      </c>
      <c r="W25" s="83" t="s">
        <v>385</v>
      </c>
      <c r="X25" s="83" t="s">
        <v>385</v>
      </c>
      <c r="Y25" s="83" t="s">
        <v>385</v>
      </c>
      <c r="Z25" s="83" t="s">
        <v>385</v>
      </c>
      <c r="AA25" s="83" t="s">
        <v>385</v>
      </c>
      <c r="AB25" s="83" t="s">
        <v>385</v>
      </c>
      <c r="AC25" s="83" t="s">
        <v>385</v>
      </c>
      <c r="AD25" s="83" t="s">
        <v>385</v>
      </c>
      <c r="AE25" s="83" t="s">
        <v>385</v>
      </c>
    </row>
    <row r="26" spans="1:31" x14ac:dyDescent="0.25">
      <c r="A26" s="2" t="s">
        <v>2</v>
      </c>
      <c r="B26" s="409" t="s">
        <v>386</v>
      </c>
      <c r="C26" s="348"/>
      <c r="D26" s="84" t="s">
        <v>387</v>
      </c>
      <c r="E26" s="84" t="s">
        <v>387</v>
      </c>
      <c r="F26" s="84" t="s">
        <v>387</v>
      </c>
      <c r="G26" s="84" t="s">
        <v>387</v>
      </c>
      <c r="H26" s="84" t="s">
        <v>387</v>
      </c>
      <c r="I26" s="84" t="s">
        <v>387</v>
      </c>
      <c r="J26" s="84" t="s">
        <v>387</v>
      </c>
      <c r="K26" s="84" t="s">
        <v>387</v>
      </c>
      <c r="L26" s="84" t="s">
        <v>387</v>
      </c>
      <c r="M26" s="84" t="s">
        <v>387</v>
      </c>
      <c r="N26" s="84" t="s">
        <v>387</v>
      </c>
      <c r="O26" s="84" t="s">
        <v>387</v>
      </c>
      <c r="P26" s="84" t="s">
        <v>387</v>
      </c>
      <c r="Q26" s="84" t="s">
        <v>387</v>
      </c>
      <c r="R26" s="84" t="s">
        <v>387</v>
      </c>
      <c r="S26" s="84" t="s">
        <v>387</v>
      </c>
      <c r="T26" s="84" t="s">
        <v>387</v>
      </c>
      <c r="U26" s="84" t="s">
        <v>387</v>
      </c>
      <c r="V26" s="84" t="s">
        <v>387</v>
      </c>
      <c r="W26" s="84" t="s">
        <v>387</v>
      </c>
      <c r="X26" s="84" t="s">
        <v>387</v>
      </c>
      <c r="Y26" s="84" t="s">
        <v>387</v>
      </c>
      <c r="Z26" s="84" t="s">
        <v>387</v>
      </c>
      <c r="AA26" s="84" t="s">
        <v>387</v>
      </c>
      <c r="AB26" s="84" t="s">
        <v>387</v>
      </c>
      <c r="AC26" s="84" t="s">
        <v>387</v>
      </c>
      <c r="AD26" s="84" t="s">
        <v>387</v>
      </c>
      <c r="AE26" s="84" t="s">
        <v>387</v>
      </c>
    </row>
    <row r="27" spans="1:31" x14ac:dyDescent="0.25">
      <c r="A27" s="2" t="s">
        <v>2</v>
      </c>
      <c r="B27" s="408" t="s">
        <v>388</v>
      </c>
      <c r="C27" s="348"/>
      <c r="D27" s="83" t="s">
        <v>2</v>
      </c>
      <c r="E27" s="86">
        <v>8.5000000000000006E-3</v>
      </c>
      <c r="F27" s="86">
        <v>8.5000000000000006E-3</v>
      </c>
      <c r="G27" s="86">
        <v>8.5000000000000006E-3</v>
      </c>
      <c r="H27" s="86">
        <v>5.7000000000000002E-3</v>
      </c>
      <c r="I27" s="86">
        <v>8.5000000000000006E-3</v>
      </c>
      <c r="J27" s="86">
        <v>8.5000000000000006E-3</v>
      </c>
      <c r="K27" s="86">
        <v>8.5000000000000006E-3</v>
      </c>
      <c r="L27" s="86">
        <v>8.5000000000000006E-3</v>
      </c>
      <c r="M27" s="86">
        <v>8.5000000000000006E-3</v>
      </c>
      <c r="N27" s="86">
        <v>8.5000000000000006E-3</v>
      </c>
      <c r="O27" s="86">
        <v>8.5000000000000006E-3</v>
      </c>
      <c r="P27" s="86">
        <v>8.5000000000000006E-3</v>
      </c>
      <c r="Q27" s="86">
        <v>8.5000000000000006E-3</v>
      </c>
      <c r="R27" s="86">
        <v>8.5000000000000006E-3</v>
      </c>
      <c r="S27" s="86">
        <v>8.5000000000000006E-3</v>
      </c>
      <c r="T27" s="86">
        <v>8.5000000000000006E-3</v>
      </c>
      <c r="U27" s="86">
        <v>8.5000000000000006E-3</v>
      </c>
      <c r="V27" s="83" t="s">
        <v>2</v>
      </c>
      <c r="W27" s="86">
        <v>1.7999999999999999E-2</v>
      </c>
      <c r="X27" s="86">
        <v>1.7999999999999999E-2</v>
      </c>
      <c r="Y27" s="86">
        <v>1.7999999999999999E-2</v>
      </c>
      <c r="Z27" s="86">
        <v>1.7999999999999999E-2</v>
      </c>
      <c r="AA27" s="86">
        <v>1.7999999999999999E-2</v>
      </c>
      <c r="AB27" s="86">
        <v>1.7999999999999999E-2</v>
      </c>
      <c r="AC27" s="86">
        <v>1.7999999999999999E-2</v>
      </c>
      <c r="AD27" s="86">
        <v>1.7999999999999999E-2</v>
      </c>
      <c r="AE27" s="86">
        <v>1.7999999999999999E-2</v>
      </c>
    </row>
    <row r="28" spans="1:31" x14ac:dyDescent="0.25">
      <c r="A28" s="2" t="s">
        <v>2</v>
      </c>
      <c r="B28" s="409" t="s">
        <v>389</v>
      </c>
      <c r="C28" s="348"/>
      <c r="D28" s="84" t="s">
        <v>2</v>
      </c>
      <c r="E28" s="87">
        <v>4.4359000000000003E-2</v>
      </c>
      <c r="F28" s="87">
        <v>4.4359000000000003E-2</v>
      </c>
      <c r="G28" s="87">
        <v>4.4359000000000003E-2</v>
      </c>
      <c r="H28" s="87">
        <v>4.4359000000000003E-2</v>
      </c>
      <c r="I28" s="87">
        <v>4.4359000000000003E-2</v>
      </c>
      <c r="J28" s="87">
        <v>4.4359000000000003E-2</v>
      </c>
      <c r="K28" s="87">
        <v>4.4359000000000003E-2</v>
      </c>
      <c r="L28" s="87">
        <v>4.4359000000000003E-2</v>
      </c>
      <c r="M28" s="87">
        <v>4.4359000000000003E-2</v>
      </c>
      <c r="N28" s="87">
        <v>4.4359000000000003E-2</v>
      </c>
      <c r="O28" s="87">
        <v>4.4359000000000003E-2</v>
      </c>
      <c r="P28" s="87">
        <v>4.4359000000000003E-2</v>
      </c>
      <c r="Q28" s="87">
        <v>4.4359000000000003E-2</v>
      </c>
      <c r="R28" s="87">
        <v>4.4359000000000003E-2</v>
      </c>
      <c r="S28" s="87">
        <v>4.4359000000000003E-2</v>
      </c>
      <c r="T28" s="87">
        <v>4.4359000000000003E-2</v>
      </c>
      <c r="U28" s="87">
        <v>4.4359000000000003E-2</v>
      </c>
      <c r="V28" s="84" t="s">
        <v>2</v>
      </c>
      <c r="W28" s="87">
        <v>4.4359000000000003E-2</v>
      </c>
      <c r="X28" s="87">
        <v>4.4359000000000003E-2</v>
      </c>
      <c r="Y28" s="87">
        <v>4.4359000000000003E-2</v>
      </c>
      <c r="Z28" s="87">
        <v>4.4359000000000003E-2</v>
      </c>
      <c r="AA28" s="87">
        <v>4.4359000000000003E-2</v>
      </c>
      <c r="AB28" s="87">
        <v>4.4359000000000003E-2</v>
      </c>
      <c r="AC28" s="87">
        <v>4.4359000000000003E-2</v>
      </c>
      <c r="AD28" s="87">
        <v>4.4359000000000003E-2</v>
      </c>
      <c r="AE28" s="87">
        <v>4.4359000000000003E-2</v>
      </c>
    </row>
    <row r="29" spans="1:31" x14ac:dyDescent="0.25">
      <c r="A29" s="2" t="s">
        <v>2</v>
      </c>
      <c r="B29" s="408" t="s">
        <v>390</v>
      </c>
      <c r="C29" s="348"/>
      <c r="D29" s="83" t="s">
        <v>2</v>
      </c>
      <c r="E29" s="86">
        <v>5.2859000000000003E-2</v>
      </c>
      <c r="F29" s="86">
        <v>5.2859000000000003E-2</v>
      </c>
      <c r="G29" s="86">
        <v>5.2859000000000003E-2</v>
      </c>
      <c r="H29" s="86">
        <v>5.0058999999999999E-2</v>
      </c>
      <c r="I29" s="86">
        <v>5.2859000000000003E-2</v>
      </c>
      <c r="J29" s="86">
        <v>5.2859000000000003E-2</v>
      </c>
      <c r="K29" s="86">
        <v>5.2859000000000003E-2</v>
      </c>
      <c r="L29" s="86">
        <v>5.2859000000000003E-2</v>
      </c>
      <c r="M29" s="86">
        <v>5.2859000000000003E-2</v>
      </c>
      <c r="N29" s="86">
        <v>5.2859000000000003E-2</v>
      </c>
      <c r="O29" s="86">
        <v>5.2859000000000003E-2</v>
      </c>
      <c r="P29" s="86">
        <v>5.2859000000000003E-2</v>
      </c>
      <c r="Q29" s="86">
        <v>5.2859000000000003E-2</v>
      </c>
      <c r="R29" s="86">
        <v>5.2859000000000003E-2</v>
      </c>
      <c r="S29" s="86">
        <v>5.2859000000000003E-2</v>
      </c>
      <c r="T29" s="86">
        <v>5.2859000000000003E-2</v>
      </c>
      <c r="U29" s="86">
        <v>5.2859000000000003E-2</v>
      </c>
      <c r="V29" s="83" t="s">
        <v>2</v>
      </c>
      <c r="W29" s="86">
        <v>6.2358999999999998E-2</v>
      </c>
      <c r="X29" s="86">
        <v>6.2358999999999998E-2</v>
      </c>
      <c r="Y29" s="86">
        <v>6.2358999999999998E-2</v>
      </c>
      <c r="Z29" s="86">
        <v>6.2358999999999998E-2</v>
      </c>
      <c r="AA29" s="86">
        <v>6.2358999999999998E-2</v>
      </c>
      <c r="AB29" s="86">
        <v>6.2358999999999998E-2</v>
      </c>
      <c r="AC29" s="86">
        <v>6.2358999999999998E-2</v>
      </c>
      <c r="AD29" s="86">
        <v>6.2358999999999998E-2</v>
      </c>
      <c r="AE29" s="86">
        <v>6.2358999999999998E-2</v>
      </c>
    </row>
  </sheetData>
  <sheetProtection sheet="1" objects="1" scenarios="1"/>
  <mergeCells count="30">
    <mergeCell ref="A1:B3"/>
    <mergeCell ref="C1:AE1"/>
    <mergeCell ref="C2:AE2"/>
    <mergeCell ref="C3:AE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s>
  <pageMargins left="0.25" right="0.25" top="0.25" bottom="0.25" header="0.25" footer="0.25"/>
  <pageSetup scale="23" orientation="landscape" cellComments="atEn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67"/>
  <sheetViews>
    <sheetView showGridLines="0" topLeftCell="A22" workbookViewId="0">
      <selection activeCell="F17" sqref="F17"/>
    </sheetView>
  </sheetViews>
  <sheetFormatPr baseColWidth="10" defaultColWidth="9.140625" defaultRowHeight="15" x14ac:dyDescent="0.25"/>
  <cols>
    <col min="1" max="1" width="1.28515625" customWidth="1"/>
    <col min="2" max="2" width="32.28515625" customWidth="1"/>
    <col min="3" max="3" width="39.140625" customWidth="1"/>
    <col min="4" max="4" width="17.85546875" customWidth="1"/>
    <col min="5" max="5" width="12.140625" customWidth="1"/>
    <col min="6" max="6" width="5.5703125" customWidth="1"/>
    <col min="7" max="7" width="15.5703125" customWidth="1"/>
    <col min="8" max="8" width="2.28515625" customWidth="1"/>
    <col min="9" max="9" width="17.85546875" customWidth="1"/>
    <col min="10" max="10" width="0" hidden="1" customWidth="1"/>
    <col min="11" max="11" width="0.42578125" customWidth="1"/>
    <col min="12" max="27" width="20.42578125" customWidth="1"/>
    <col min="28" max="28" width="21.140625" customWidth="1"/>
    <col min="29" max="37" width="20.42578125" customWidth="1"/>
  </cols>
  <sheetData>
    <row r="1" spans="1:37" ht="18" customHeight="1" x14ac:dyDescent="0.25">
      <c r="A1" s="336"/>
      <c r="B1" s="336"/>
      <c r="C1" s="342" t="s">
        <v>0</v>
      </c>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row>
    <row r="2" spans="1:37" ht="18" customHeight="1" x14ac:dyDescent="0.25">
      <c r="A2" s="336"/>
      <c r="B2" s="336"/>
      <c r="C2" s="342" t="s">
        <v>1</v>
      </c>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row>
    <row r="3" spans="1:37" ht="18" customHeight="1" x14ac:dyDescent="0.25">
      <c r="A3" s="336"/>
      <c r="B3" s="336"/>
      <c r="C3" s="342" t="s">
        <v>2</v>
      </c>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row>
    <row r="4" spans="1:37" x14ac:dyDescent="0.25">
      <c r="A4" s="6" t="s">
        <v>2</v>
      </c>
      <c r="B4" s="456" t="s">
        <v>2</v>
      </c>
      <c r="C4" s="336"/>
      <c r="D4" s="457" t="s">
        <v>2</v>
      </c>
      <c r="E4" s="336"/>
      <c r="F4" s="337" t="s">
        <v>2</v>
      </c>
      <c r="G4" s="336"/>
      <c r="H4" s="458" t="s">
        <v>2</v>
      </c>
      <c r="I4" s="336"/>
      <c r="J4" s="336"/>
      <c r="K4" s="336"/>
      <c r="L4" s="79" t="s">
        <v>2</v>
      </c>
      <c r="M4" s="79" t="s">
        <v>2</v>
      </c>
      <c r="N4" s="79" t="s">
        <v>2</v>
      </c>
      <c r="O4" s="79" t="s">
        <v>2</v>
      </c>
      <c r="P4" s="79" t="s">
        <v>2</v>
      </c>
      <c r="Q4" s="79" t="s">
        <v>2</v>
      </c>
      <c r="R4" s="79" t="s">
        <v>2</v>
      </c>
      <c r="S4" s="79" t="s">
        <v>2</v>
      </c>
      <c r="T4" s="79" t="s">
        <v>2</v>
      </c>
      <c r="U4" s="79" t="s">
        <v>2</v>
      </c>
      <c r="V4" s="79" t="s">
        <v>2</v>
      </c>
      <c r="W4" s="79" t="s">
        <v>2</v>
      </c>
      <c r="X4" s="79" t="s">
        <v>2</v>
      </c>
      <c r="Y4" s="79" t="s">
        <v>2</v>
      </c>
      <c r="Z4" s="79" t="s">
        <v>2</v>
      </c>
      <c r="AA4" s="79" t="s">
        <v>2</v>
      </c>
      <c r="AB4" s="6" t="s">
        <v>2</v>
      </c>
      <c r="AC4" s="79" t="s">
        <v>2</v>
      </c>
      <c r="AD4" s="79" t="s">
        <v>2</v>
      </c>
      <c r="AE4" s="79" t="s">
        <v>2</v>
      </c>
      <c r="AF4" s="79" t="s">
        <v>2</v>
      </c>
      <c r="AG4" s="79" t="s">
        <v>2</v>
      </c>
      <c r="AH4" s="79" t="s">
        <v>2</v>
      </c>
      <c r="AI4" s="79" t="s">
        <v>2</v>
      </c>
      <c r="AJ4" s="79" t="s">
        <v>2</v>
      </c>
      <c r="AK4" s="79" t="s">
        <v>2</v>
      </c>
    </row>
    <row r="5" spans="1:37" x14ac:dyDescent="0.25">
      <c r="A5" s="6" t="s">
        <v>2</v>
      </c>
      <c r="B5" s="456" t="s">
        <v>391</v>
      </c>
      <c r="C5" s="336"/>
      <c r="D5" s="457" t="s">
        <v>2</v>
      </c>
      <c r="E5" s="336"/>
      <c r="F5" s="337" t="s">
        <v>2</v>
      </c>
      <c r="G5" s="336"/>
      <c r="H5" s="458" t="s">
        <v>2</v>
      </c>
      <c r="I5" s="336"/>
      <c r="J5" s="336"/>
      <c r="K5" s="336"/>
      <c r="L5" s="79" t="s">
        <v>2</v>
      </c>
      <c r="M5" s="79" t="s">
        <v>2</v>
      </c>
      <c r="N5" s="79" t="s">
        <v>2</v>
      </c>
      <c r="O5" s="79" t="s">
        <v>2</v>
      </c>
      <c r="P5" s="79" t="s">
        <v>2</v>
      </c>
      <c r="Q5" s="79" t="s">
        <v>2</v>
      </c>
      <c r="R5" s="79" t="s">
        <v>2</v>
      </c>
      <c r="S5" s="79" t="s">
        <v>2</v>
      </c>
      <c r="T5" s="79" t="s">
        <v>2</v>
      </c>
      <c r="U5" s="79" t="s">
        <v>2</v>
      </c>
      <c r="V5" s="79" t="s">
        <v>2</v>
      </c>
      <c r="W5" s="79" t="s">
        <v>2</v>
      </c>
      <c r="X5" s="79" t="s">
        <v>2</v>
      </c>
      <c r="Y5" s="79" t="s">
        <v>2</v>
      </c>
      <c r="Z5" s="79" t="s">
        <v>2</v>
      </c>
      <c r="AA5" s="79" t="s">
        <v>2</v>
      </c>
      <c r="AB5" s="6" t="s">
        <v>2</v>
      </c>
      <c r="AC5" s="79" t="s">
        <v>2</v>
      </c>
      <c r="AD5" s="79" t="s">
        <v>2</v>
      </c>
      <c r="AE5" s="79" t="s">
        <v>2</v>
      </c>
      <c r="AF5" s="79" t="s">
        <v>2</v>
      </c>
      <c r="AG5" s="79" t="s">
        <v>2</v>
      </c>
      <c r="AH5" s="79" t="s">
        <v>2</v>
      </c>
      <c r="AI5" s="79" t="s">
        <v>2</v>
      </c>
      <c r="AJ5" s="79" t="s">
        <v>2</v>
      </c>
      <c r="AK5" s="79" t="s">
        <v>2</v>
      </c>
    </row>
    <row r="6" spans="1:37" x14ac:dyDescent="0.25">
      <c r="A6" s="2" t="s">
        <v>2</v>
      </c>
      <c r="B6" s="389" t="s">
        <v>2</v>
      </c>
      <c r="C6" s="336"/>
      <c r="D6" s="459" t="s">
        <v>2</v>
      </c>
      <c r="E6" s="336"/>
      <c r="F6" s="341" t="s">
        <v>2</v>
      </c>
      <c r="G6" s="336"/>
      <c r="H6" s="428" t="s">
        <v>2</v>
      </c>
      <c r="I6" s="336"/>
      <c r="J6" s="336"/>
      <c r="K6" s="336"/>
      <c r="L6" s="88" t="s">
        <v>2</v>
      </c>
      <c r="M6" s="88" t="s">
        <v>2</v>
      </c>
      <c r="N6" s="88" t="s">
        <v>2</v>
      </c>
      <c r="O6" s="88" t="s">
        <v>2</v>
      </c>
      <c r="P6" s="88" t="s">
        <v>2</v>
      </c>
      <c r="Q6" s="88" t="s">
        <v>2</v>
      </c>
      <c r="R6" s="88" t="s">
        <v>2</v>
      </c>
      <c r="S6" s="88" t="s">
        <v>2</v>
      </c>
      <c r="T6" s="88" t="s">
        <v>2</v>
      </c>
      <c r="U6" s="88" t="s">
        <v>2</v>
      </c>
      <c r="V6" s="88" t="s">
        <v>2</v>
      </c>
      <c r="W6" s="88" t="s">
        <v>2</v>
      </c>
      <c r="X6" s="88" t="s">
        <v>2</v>
      </c>
      <c r="Y6" s="88" t="s">
        <v>2</v>
      </c>
      <c r="Z6" s="88" t="s">
        <v>2</v>
      </c>
      <c r="AA6" s="88" t="s">
        <v>2</v>
      </c>
      <c r="AB6" s="2" t="s">
        <v>2</v>
      </c>
      <c r="AC6" s="88" t="s">
        <v>2</v>
      </c>
      <c r="AD6" s="88" t="s">
        <v>2</v>
      </c>
      <c r="AE6" s="88" t="s">
        <v>2</v>
      </c>
      <c r="AF6" s="88" t="s">
        <v>2</v>
      </c>
      <c r="AG6" s="88" t="s">
        <v>2</v>
      </c>
      <c r="AH6" s="88" t="s">
        <v>2</v>
      </c>
      <c r="AI6" s="88" t="s">
        <v>2</v>
      </c>
      <c r="AJ6" s="88" t="s">
        <v>2</v>
      </c>
      <c r="AK6" s="88" t="s">
        <v>2</v>
      </c>
    </row>
    <row r="7" spans="1:37" ht="18" customHeight="1" x14ac:dyDescent="0.25">
      <c r="A7" s="2" t="s">
        <v>2</v>
      </c>
      <c r="B7" s="448" t="s">
        <v>97</v>
      </c>
      <c r="C7" s="348"/>
      <c r="D7" s="454">
        <v>45077</v>
      </c>
      <c r="E7" s="348"/>
      <c r="F7" s="341" t="s">
        <v>2</v>
      </c>
      <c r="G7" s="336"/>
      <c r="H7" s="428" t="s">
        <v>2</v>
      </c>
      <c r="I7" s="336"/>
      <c r="J7" s="336"/>
      <c r="K7" s="336"/>
      <c r="L7" s="88" t="s">
        <v>2</v>
      </c>
      <c r="M7" s="88" t="s">
        <v>2</v>
      </c>
      <c r="N7" s="88" t="s">
        <v>2</v>
      </c>
      <c r="O7" s="88" t="s">
        <v>2</v>
      </c>
      <c r="P7" s="88" t="s">
        <v>2</v>
      </c>
      <c r="Q7" s="88" t="s">
        <v>2</v>
      </c>
      <c r="R7" s="88" t="s">
        <v>2</v>
      </c>
      <c r="S7" s="88" t="s">
        <v>2</v>
      </c>
      <c r="T7" s="88" t="s">
        <v>2</v>
      </c>
      <c r="U7" s="88" t="s">
        <v>2</v>
      </c>
      <c r="V7" s="88" t="s">
        <v>2</v>
      </c>
      <c r="W7" s="88" t="s">
        <v>2</v>
      </c>
      <c r="X7" s="88" t="s">
        <v>2</v>
      </c>
      <c r="Y7" s="88" t="s">
        <v>2</v>
      </c>
      <c r="Z7" s="88" t="s">
        <v>2</v>
      </c>
      <c r="AA7" s="88" t="s">
        <v>2</v>
      </c>
      <c r="AB7" s="2" t="s">
        <v>2</v>
      </c>
      <c r="AC7" s="88" t="s">
        <v>2</v>
      </c>
      <c r="AD7" s="88" t="s">
        <v>2</v>
      </c>
      <c r="AE7" s="88" t="s">
        <v>2</v>
      </c>
      <c r="AF7" s="88" t="s">
        <v>2</v>
      </c>
      <c r="AG7" s="88" t="s">
        <v>2</v>
      </c>
      <c r="AH7" s="88" t="s">
        <v>2</v>
      </c>
      <c r="AI7" s="88" t="s">
        <v>2</v>
      </c>
      <c r="AJ7" s="88" t="s">
        <v>2</v>
      </c>
      <c r="AK7" s="88" t="s">
        <v>2</v>
      </c>
    </row>
    <row r="8" spans="1:37" ht="18" customHeight="1" x14ac:dyDescent="0.25">
      <c r="A8" s="89" t="s">
        <v>2</v>
      </c>
      <c r="B8" s="451" t="s">
        <v>89</v>
      </c>
      <c r="C8" s="348"/>
      <c r="D8" s="455" t="s">
        <v>90</v>
      </c>
      <c r="E8" s="348"/>
      <c r="F8" s="341" t="s">
        <v>2</v>
      </c>
      <c r="G8" s="336"/>
      <c r="H8" s="428" t="s">
        <v>2</v>
      </c>
      <c r="I8" s="336"/>
      <c r="J8" s="336"/>
      <c r="K8" s="336"/>
      <c r="L8" s="88" t="s">
        <v>2</v>
      </c>
      <c r="M8" s="88" t="s">
        <v>2</v>
      </c>
      <c r="N8" s="88" t="s">
        <v>2</v>
      </c>
      <c r="O8" s="88" t="s">
        <v>2</v>
      </c>
      <c r="P8" s="88" t="s">
        <v>2</v>
      </c>
      <c r="Q8" s="88" t="s">
        <v>2</v>
      </c>
      <c r="R8" s="88" t="s">
        <v>2</v>
      </c>
      <c r="S8" s="88" t="s">
        <v>2</v>
      </c>
      <c r="T8" s="88" t="s">
        <v>2</v>
      </c>
      <c r="U8" s="88" t="s">
        <v>2</v>
      </c>
      <c r="V8" s="88" t="s">
        <v>2</v>
      </c>
      <c r="W8" s="88" t="s">
        <v>2</v>
      </c>
      <c r="X8" s="88" t="s">
        <v>2</v>
      </c>
      <c r="Y8" s="88" t="s">
        <v>2</v>
      </c>
      <c r="Z8" s="88" t="s">
        <v>2</v>
      </c>
      <c r="AA8" s="88" t="s">
        <v>2</v>
      </c>
      <c r="AB8" s="2" t="s">
        <v>2</v>
      </c>
      <c r="AC8" s="88" t="s">
        <v>2</v>
      </c>
      <c r="AD8" s="88" t="s">
        <v>2</v>
      </c>
      <c r="AE8" s="88" t="s">
        <v>2</v>
      </c>
      <c r="AF8" s="88" t="s">
        <v>2</v>
      </c>
      <c r="AG8" s="88" t="s">
        <v>2</v>
      </c>
      <c r="AH8" s="88" t="s">
        <v>2</v>
      </c>
      <c r="AI8" s="88" t="s">
        <v>2</v>
      </c>
      <c r="AJ8" s="88" t="s">
        <v>2</v>
      </c>
      <c r="AK8" s="88" t="s">
        <v>2</v>
      </c>
    </row>
    <row r="9" spans="1:37" ht="18.75" customHeight="1" x14ac:dyDescent="0.25">
      <c r="A9" s="2" t="s">
        <v>2</v>
      </c>
      <c r="B9" s="448" t="s">
        <v>392</v>
      </c>
      <c r="C9" s="348"/>
      <c r="D9" s="449" t="s">
        <v>393</v>
      </c>
      <c r="E9" s="348"/>
      <c r="F9" s="341" t="s">
        <v>2</v>
      </c>
      <c r="G9" s="336"/>
      <c r="H9" s="428" t="s">
        <v>2</v>
      </c>
      <c r="I9" s="336"/>
      <c r="J9" s="336"/>
      <c r="K9" s="336"/>
      <c r="L9" s="88" t="s">
        <v>2</v>
      </c>
      <c r="M9" s="88" t="s">
        <v>2</v>
      </c>
      <c r="N9" s="88" t="s">
        <v>2</v>
      </c>
      <c r="O9" s="88" t="s">
        <v>2</v>
      </c>
      <c r="P9" s="88" t="s">
        <v>2</v>
      </c>
      <c r="Q9" s="88" t="s">
        <v>2</v>
      </c>
      <c r="R9" s="88" t="s">
        <v>2</v>
      </c>
      <c r="S9" s="88" t="s">
        <v>2</v>
      </c>
      <c r="T9" s="88" t="s">
        <v>2</v>
      </c>
      <c r="U9" s="88" t="s">
        <v>2</v>
      </c>
      <c r="V9" s="88" t="s">
        <v>2</v>
      </c>
      <c r="W9" s="88" t="s">
        <v>2</v>
      </c>
      <c r="X9" s="88" t="s">
        <v>2</v>
      </c>
      <c r="Y9" s="88" t="s">
        <v>2</v>
      </c>
      <c r="Z9" s="88" t="s">
        <v>2</v>
      </c>
      <c r="AA9" s="88" t="s">
        <v>2</v>
      </c>
      <c r="AB9" s="2" t="s">
        <v>2</v>
      </c>
      <c r="AC9" s="88" t="s">
        <v>2</v>
      </c>
      <c r="AD9" s="88" t="s">
        <v>2</v>
      </c>
      <c r="AE9" s="88" t="s">
        <v>2</v>
      </c>
      <c r="AF9" s="88" t="s">
        <v>2</v>
      </c>
      <c r="AG9" s="88" t="s">
        <v>2</v>
      </c>
      <c r="AH9" s="88" t="s">
        <v>2</v>
      </c>
      <c r="AI9" s="88" t="s">
        <v>2</v>
      </c>
      <c r="AJ9" s="88" t="s">
        <v>2</v>
      </c>
      <c r="AK9" s="88" t="s">
        <v>2</v>
      </c>
    </row>
    <row r="10" spans="1:37" ht="18" customHeight="1" x14ac:dyDescent="0.25">
      <c r="A10" s="89" t="s">
        <v>2</v>
      </c>
      <c r="B10" s="451" t="s">
        <v>107</v>
      </c>
      <c r="C10" s="348"/>
      <c r="D10" s="453">
        <v>32</v>
      </c>
      <c r="E10" s="348"/>
      <c r="F10" s="341" t="s">
        <v>2</v>
      </c>
      <c r="G10" s="336"/>
      <c r="H10" s="428" t="s">
        <v>2</v>
      </c>
      <c r="I10" s="336"/>
      <c r="J10" s="336"/>
      <c r="K10" s="336"/>
      <c r="L10" s="88" t="s">
        <v>2</v>
      </c>
      <c r="M10" s="88" t="s">
        <v>2</v>
      </c>
      <c r="N10" s="88" t="s">
        <v>2</v>
      </c>
      <c r="O10" s="88" t="s">
        <v>2</v>
      </c>
      <c r="P10" s="88" t="s">
        <v>2</v>
      </c>
      <c r="Q10" s="88" t="s">
        <v>2</v>
      </c>
      <c r="R10" s="88" t="s">
        <v>2</v>
      </c>
      <c r="S10" s="88" t="s">
        <v>2</v>
      </c>
      <c r="T10" s="88" t="s">
        <v>2</v>
      </c>
      <c r="U10" s="88" t="s">
        <v>2</v>
      </c>
      <c r="V10" s="88" t="s">
        <v>2</v>
      </c>
      <c r="W10" s="88" t="s">
        <v>2</v>
      </c>
      <c r="X10" s="88" t="s">
        <v>2</v>
      </c>
      <c r="Y10" s="88" t="s">
        <v>2</v>
      </c>
      <c r="Z10" s="88" t="s">
        <v>2</v>
      </c>
      <c r="AA10" s="88" t="s">
        <v>2</v>
      </c>
      <c r="AB10" s="2" t="s">
        <v>2</v>
      </c>
      <c r="AC10" s="88" t="s">
        <v>2</v>
      </c>
      <c r="AD10" s="88" t="s">
        <v>2</v>
      </c>
      <c r="AE10" s="88" t="s">
        <v>2</v>
      </c>
      <c r="AF10" s="88" t="s">
        <v>2</v>
      </c>
      <c r="AG10" s="88" t="s">
        <v>2</v>
      </c>
      <c r="AH10" s="88" t="s">
        <v>2</v>
      </c>
      <c r="AI10" s="88" t="s">
        <v>2</v>
      </c>
      <c r="AJ10" s="88" t="s">
        <v>2</v>
      </c>
      <c r="AK10" s="88" t="s">
        <v>2</v>
      </c>
    </row>
    <row r="11" spans="1:37" ht="18.75" customHeight="1" x14ac:dyDescent="0.25">
      <c r="A11" s="2" t="s">
        <v>2</v>
      </c>
      <c r="B11" s="448" t="s">
        <v>394</v>
      </c>
      <c r="C11" s="348"/>
      <c r="D11" s="449" t="s">
        <v>395</v>
      </c>
      <c r="E11" s="348"/>
      <c r="F11" s="341" t="s">
        <v>2</v>
      </c>
      <c r="G11" s="336"/>
      <c r="H11" s="428" t="s">
        <v>2</v>
      </c>
      <c r="I11" s="336"/>
      <c r="J11" s="336"/>
      <c r="K11" s="336"/>
      <c r="L11" s="88" t="s">
        <v>2</v>
      </c>
      <c r="M11" s="88" t="s">
        <v>2</v>
      </c>
      <c r="N11" s="88" t="s">
        <v>2</v>
      </c>
      <c r="O11" s="88" t="s">
        <v>2</v>
      </c>
      <c r="P11" s="88" t="s">
        <v>2</v>
      </c>
      <c r="Q11" s="88" t="s">
        <v>2</v>
      </c>
      <c r="R11" s="88" t="s">
        <v>2</v>
      </c>
      <c r="S11" s="88" t="s">
        <v>2</v>
      </c>
      <c r="T11" s="88" t="s">
        <v>2</v>
      </c>
      <c r="U11" s="88" t="s">
        <v>2</v>
      </c>
      <c r="V11" s="88" t="s">
        <v>2</v>
      </c>
      <c r="W11" s="88" t="s">
        <v>2</v>
      </c>
      <c r="X11" s="88" t="s">
        <v>2</v>
      </c>
      <c r="Y11" s="88" t="s">
        <v>2</v>
      </c>
      <c r="Z11" s="88" t="s">
        <v>2</v>
      </c>
      <c r="AA11" s="88" t="s">
        <v>2</v>
      </c>
      <c r="AB11" s="2" t="s">
        <v>2</v>
      </c>
      <c r="AC11" s="88" t="s">
        <v>2</v>
      </c>
      <c r="AD11" s="88" t="s">
        <v>2</v>
      </c>
      <c r="AE11" s="88" t="s">
        <v>2</v>
      </c>
      <c r="AF11" s="88" t="s">
        <v>2</v>
      </c>
      <c r="AG11" s="88" t="s">
        <v>2</v>
      </c>
      <c r="AH11" s="88" t="s">
        <v>2</v>
      </c>
      <c r="AI11" s="88" t="s">
        <v>2</v>
      </c>
      <c r="AJ11" s="88" t="s">
        <v>2</v>
      </c>
      <c r="AK11" s="88" t="s">
        <v>2</v>
      </c>
    </row>
    <row r="12" spans="1:37" ht="18" customHeight="1" x14ac:dyDescent="0.25">
      <c r="A12" s="89" t="s">
        <v>2</v>
      </c>
      <c r="B12" s="451" t="s">
        <v>396</v>
      </c>
      <c r="C12" s="348"/>
      <c r="D12" s="452">
        <v>4.4359000000000003E-2</v>
      </c>
      <c r="E12" s="348"/>
      <c r="F12" s="341" t="s">
        <v>2</v>
      </c>
      <c r="G12" s="336"/>
      <c r="H12" s="428" t="s">
        <v>2</v>
      </c>
      <c r="I12" s="336"/>
      <c r="J12" s="336"/>
      <c r="K12" s="336"/>
      <c r="L12" s="88" t="s">
        <v>2</v>
      </c>
      <c r="M12" s="88" t="s">
        <v>2</v>
      </c>
      <c r="N12" s="88" t="s">
        <v>2</v>
      </c>
      <c r="O12" s="88" t="s">
        <v>2</v>
      </c>
      <c r="P12" s="88" t="s">
        <v>2</v>
      </c>
      <c r="Q12" s="88" t="s">
        <v>2</v>
      </c>
      <c r="R12" s="88" t="s">
        <v>2</v>
      </c>
      <c r="S12" s="88" t="s">
        <v>2</v>
      </c>
      <c r="T12" s="88" t="s">
        <v>2</v>
      </c>
      <c r="U12" s="88" t="s">
        <v>2</v>
      </c>
      <c r="V12" s="88" t="s">
        <v>2</v>
      </c>
      <c r="W12" s="88" t="s">
        <v>2</v>
      </c>
      <c r="X12" s="88" t="s">
        <v>2</v>
      </c>
      <c r="Y12" s="88" t="s">
        <v>2</v>
      </c>
      <c r="Z12" s="88" t="s">
        <v>2</v>
      </c>
      <c r="AA12" s="88" t="s">
        <v>2</v>
      </c>
      <c r="AB12" s="2" t="s">
        <v>2</v>
      </c>
      <c r="AC12" s="88" t="s">
        <v>2</v>
      </c>
      <c r="AD12" s="88" t="s">
        <v>2</v>
      </c>
      <c r="AE12" s="88" t="s">
        <v>2</v>
      </c>
      <c r="AF12" s="88" t="s">
        <v>2</v>
      </c>
      <c r="AG12" s="88" t="s">
        <v>2</v>
      </c>
      <c r="AH12" s="88" t="s">
        <v>2</v>
      </c>
      <c r="AI12" s="88" t="s">
        <v>2</v>
      </c>
      <c r="AJ12" s="88" t="s">
        <v>2</v>
      </c>
      <c r="AK12" s="88" t="s">
        <v>2</v>
      </c>
    </row>
    <row r="13" spans="1:37" ht="18" customHeight="1" x14ac:dyDescent="0.25">
      <c r="A13" s="2" t="s">
        <v>2</v>
      </c>
      <c r="B13" s="448" t="s">
        <v>386</v>
      </c>
      <c r="C13" s="348"/>
      <c r="D13" s="449" t="s">
        <v>387</v>
      </c>
      <c r="E13" s="348"/>
      <c r="F13" s="450" t="s">
        <v>2</v>
      </c>
      <c r="G13" s="336"/>
      <c r="H13" s="428" t="s">
        <v>2</v>
      </c>
      <c r="I13" s="336"/>
      <c r="J13" s="336"/>
      <c r="K13" s="336"/>
      <c r="L13" s="88" t="s">
        <v>2</v>
      </c>
      <c r="M13" s="88" t="s">
        <v>2</v>
      </c>
      <c r="N13" s="88" t="s">
        <v>2</v>
      </c>
      <c r="O13" s="88" t="s">
        <v>2</v>
      </c>
      <c r="P13" s="88" t="s">
        <v>2</v>
      </c>
      <c r="Q13" s="88" t="s">
        <v>2</v>
      </c>
      <c r="R13" s="88" t="s">
        <v>2</v>
      </c>
      <c r="S13" s="88" t="s">
        <v>2</v>
      </c>
      <c r="T13" s="88" t="s">
        <v>2</v>
      </c>
      <c r="U13" s="88" t="s">
        <v>2</v>
      </c>
      <c r="V13" s="88" t="s">
        <v>2</v>
      </c>
      <c r="W13" s="88" t="s">
        <v>2</v>
      </c>
      <c r="X13" s="88" t="s">
        <v>2</v>
      </c>
      <c r="Y13" s="88" t="s">
        <v>2</v>
      </c>
      <c r="Z13" s="88" t="s">
        <v>2</v>
      </c>
      <c r="AA13" s="88" t="s">
        <v>2</v>
      </c>
      <c r="AB13" s="90" t="s">
        <v>2</v>
      </c>
      <c r="AC13" s="88" t="s">
        <v>2</v>
      </c>
      <c r="AD13" s="88" t="s">
        <v>2</v>
      </c>
      <c r="AE13" s="88" t="s">
        <v>2</v>
      </c>
      <c r="AF13" s="88" t="s">
        <v>2</v>
      </c>
      <c r="AG13" s="88" t="s">
        <v>2</v>
      </c>
      <c r="AH13" s="88" t="s">
        <v>2</v>
      </c>
      <c r="AI13" s="88" t="s">
        <v>2</v>
      </c>
      <c r="AJ13" s="88" t="s">
        <v>2</v>
      </c>
      <c r="AK13" s="88" t="s">
        <v>2</v>
      </c>
    </row>
    <row r="14" spans="1:37" ht="18" customHeight="1" x14ac:dyDescent="0.25">
      <c r="A14" s="2" t="s">
        <v>2</v>
      </c>
      <c r="B14" s="341" t="s">
        <v>2</v>
      </c>
      <c r="C14" s="336"/>
      <c r="D14" s="341" t="s">
        <v>2</v>
      </c>
      <c r="E14" s="336"/>
      <c r="F14" s="341" t="s">
        <v>2</v>
      </c>
      <c r="G14" s="336"/>
      <c r="H14" s="428" t="s">
        <v>2</v>
      </c>
      <c r="I14" s="336"/>
      <c r="J14" s="336"/>
      <c r="K14" s="336"/>
      <c r="L14" s="88" t="s">
        <v>2</v>
      </c>
      <c r="M14" s="88" t="s">
        <v>2</v>
      </c>
      <c r="N14" s="88" t="s">
        <v>2</v>
      </c>
      <c r="O14" s="88" t="s">
        <v>2</v>
      </c>
      <c r="P14" s="88" t="s">
        <v>2</v>
      </c>
      <c r="Q14" s="88" t="s">
        <v>2</v>
      </c>
      <c r="R14" s="88" t="s">
        <v>2</v>
      </c>
      <c r="S14" s="88" t="s">
        <v>2</v>
      </c>
      <c r="T14" s="88" t="s">
        <v>2</v>
      </c>
      <c r="U14" s="88" t="s">
        <v>2</v>
      </c>
      <c r="V14" s="88" t="s">
        <v>2</v>
      </c>
      <c r="W14" s="88" t="s">
        <v>2</v>
      </c>
      <c r="X14" s="88" t="s">
        <v>2</v>
      </c>
      <c r="Y14" s="88" t="s">
        <v>2</v>
      </c>
      <c r="Z14" s="88" t="s">
        <v>2</v>
      </c>
      <c r="AA14" s="88" t="s">
        <v>2</v>
      </c>
      <c r="AB14" s="2" t="s">
        <v>2</v>
      </c>
      <c r="AC14" s="88" t="s">
        <v>2</v>
      </c>
      <c r="AD14" s="88" t="s">
        <v>2</v>
      </c>
      <c r="AE14" s="88" t="s">
        <v>2</v>
      </c>
      <c r="AF14" s="88" t="s">
        <v>2</v>
      </c>
      <c r="AG14" s="88" t="s">
        <v>2</v>
      </c>
      <c r="AH14" s="88" t="s">
        <v>2</v>
      </c>
      <c r="AI14" s="88" t="s">
        <v>2</v>
      </c>
      <c r="AJ14" s="88" t="s">
        <v>2</v>
      </c>
      <c r="AK14" s="88" t="s">
        <v>2</v>
      </c>
    </row>
    <row r="15" spans="1:37" ht="18" customHeight="1" x14ac:dyDescent="0.25">
      <c r="A15" s="2" t="s">
        <v>2</v>
      </c>
      <c r="B15" s="341" t="s">
        <v>2</v>
      </c>
      <c r="C15" s="336"/>
      <c r="D15" s="341" t="s">
        <v>2</v>
      </c>
      <c r="E15" s="336"/>
      <c r="F15" s="341" t="s">
        <v>2</v>
      </c>
      <c r="G15" s="336"/>
      <c r="H15" s="428" t="s">
        <v>2</v>
      </c>
      <c r="I15" s="336"/>
      <c r="J15" s="336"/>
      <c r="K15" s="336"/>
      <c r="L15" s="88" t="s">
        <v>2</v>
      </c>
      <c r="M15" s="88" t="s">
        <v>2</v>
      </c>
      <c r="N15" s="88" t="s">
        <v>2</v>
      </c>
      <c r="O15" s="88" t="s">
        <v>2</v>
      </c>
      <c r="P15" s="88" t="s">
        <v>2</v>
      </c>
      <c r="Q15" s="88" t="s">
        <v>2</v>
      </c>
      <c r="R15" s="88" t="s">
        <v>2</v>
      </c>
      <c r="S15" s="88" t="s">
        <v>2</v>
      </c>
      <c r="T15" s="88" t="s">
        <v>2</v>
      </c>
      <c r="U15" s="88" t="s">
        <v>2</v>
      </c>
      <c r="V15" s="88" t="s">
        <v>2</v>
      </c>
      <c r="W15" s="88" t="s">
        <v>2</v>
      </c>
      <c r="X15" s="88" t="s">
        <v>2</v>
      </c>
      <c r="Y15" s="88" t="s">
        <v>2</v>
      </c>
      <c r="Z15" s="88" t="s">
        <v>2</v>
      </c>
      <c r="AA15" s="88" t="s">
        <v>2</v>
      </c>
      <c r="AB15" s="2" t="s">
        <v>2</v>
      </c>
      <c r="AC15" s="88" t="s">
        <v>2</v>
      </c>
      <c r="AD15" s="88" t="s">
        <v>2</v>
      </c>
      <c r="AE15" s="88" t="s">
        <v>2</v>
      </c>
      <c r="AF15" s="88" t="s">
        <v>2</v>
      </c>
      <c r="AG15" s="88" t="s">
        <v>2</v>
      </c>
      <c r="AH15" s="88" t="s">
        <v>2</v>
      </c>
      <c r="AI15" s="88" t="s">
        <v>2</v>
      </c>
      <c r="AJ15" s="88" t="s">
        <v>2</v>
      </c>
      <c r="AK15" s="88" t="s">
        <v>2</v>
      </c>
    </row>
    <row r="16" spans="1:37" ht="18" customHeight="1" x14ac:dyDescent="0.25">
      <c r="A16" s="2" t="s">
        <v>2</v>
      </c>
      <c r="B16" s="411" t="s">
        <v>397</v>
      </c>
      <c r="C16" s="348"/>
      <c r="D16" s="425" t="s">
        <v>116</v>
      </c>
      <c r="E16" s="348"/>
      <c r="F16" s="425" t="s">
        <v>287</v>
      </c>
      <c r="G16" s="348"/>
      <c r="H16" s="425" t="s">
        <v>288</v>
      </c>
      <c r="I16" s="336"/>
      <c r="J16" s="336"/>
      <c r="K16" s="348"/>
      <c r="L16" s="92" t="s">
        <v>289</v>
      </c>
      <c r="M16" s="92" t="s">
        <v>290</v>
      </c>
      <c r="N16" s="92" t="s">
        <v>291</v>
      </c>
      <c r="O16" s="92" t="s">
        <v>292</v>
      </c>
      <c r="P16" s="92" t="s">
        <v>293</v>
      </c>
      <c r="Q16" s="92" t="s">
        <v>294</v>
      </c>
      <c r="R16" s="92" t="s">
        <v>295</v>
      </c>
      <c r="S16" s="92" t="s">
        <v>296</v>
      </c>
      <c r="T16" s="92" t="s">
        <v>297</v>
      </c>
      <c r="U16" s="92" t="s">
        <v>298</v>
      </c>
      <c r="V16" s="92" t="s">
        <v>299</v>
      </c>
      <c r="W16" s="92" t="s">
        <v>300</v>
      </c>
      <c r="X16" s="92" t="s">
        <v>301</v>
      </c>
      <c r="Y16" s="92" t="s">
        <v>302</v>
      </c>
      <c r="Z16" s="92" t="s">
        <v>303</v>
      </c>
      <c r="AA16" s="92" t="s">
        <v>304</v>
      </c>
      <c r="AB16" s="92" t="s">
        <v>305</v>
      </c>
      <c r="AC16" s="92" t="s">
        <v>306</v>
      </c>
      <c r="AD16" s="92" t="s">
        <v>307</v>
      </c>
      <c r="AE16" s="92" t="s">
        <v>308</v>
      </c>
      <c r="AF16" s="92" t="s">
        <v>309</v>
      </c>
      <c r="AG16" s="92" t="s">
        <v>310</v>
      </c>
      <c r="AH16" s="92" t="s">
        <v>311</v>
      </c>
      <c r="AI16" s="92" t="s">
        <v>312</v>
      </c>
      <c r="AJ16" s="92" t="s">
        <v>313</v>
      </c>
      <c r="AK16" s="92" t="s">
        <v>314</v>
      </c>
    </row>
    <row r="17" spans="1:37" ht="18" customHeight="1" x14ac:dyDescent="0.25">
      <c r="A17" s="2" t="s">
        <v>2</v>
      </c>
      <c r="B17" s="416" t="s">
        <v>398</v>
      </c>
      <c r="C17" s="348"/>
      <c r="D17" s="446">
        <v>24416013.350000001</v>
      </c>
      <c r="E17" s="348"/>
      <c r="F17" s="446">
        <v>20959172.09</v>
      </c>
      <c r="G17" s="348"/>
      <c r="H17" s="446">
        <v>1944052.65</v>
      </c>
      <c r="I17" s="336"/>
      <c r="J17" s="336"/>
      <c r="K17" s="348"/>
      <c r="L17" s="93">
        <v>926842.74</v>
      </c>
      <c r="M17" s="93">
        <v>1969540.82</v>
      </c>
      <c r="N17" s="93">
        <v>569095.24</v>
      </c>
      <c r="O17" s="93">
        <v>463421.37</v>
      </c>
      <c r="P17" s="93">
        <v>926842.74</v>
      </c>
      <c r="Q17" s="93">
        <v>926842.74</v>
      </c>
      <c r="R17" s="93">
        <v>2059907.99</v>
      </c>
      <c r="S17" s="93">
        <v>2245276.54</v>
      </c>
      <c r="T17" s="93">
        <v>1931540.27</v>
      </c>
      <c r="U17" s="93">
        <v>1099235.49</v>
      </c>
      <c r="V17" s="93">
        <v>185368.55</v>
      </c>
      <c r="W17" s="93">
        <v>1708634.59</v>
      </c>
      <c r="X17" s="93">
        <v>1143723.94</v>
      </c>
      <c r="Y17" s="93">
        <v>847134.26</v>
      </c>
      <c r="Z17" s="93">
        <v>1621974.79</v>
      </c>
      <c r="AA17" s="93">
        <v>389737.37</v>
      </c>
      <c r="AB17" s="93">
        <v>3456841.26</v>
      </c>
      <c r="AC17" s="93">
        <v>768672.91</v>
      </c>
      <c r="AD17" s="93">
        <v>151438.39999999999</v>
      </c>
      <c r="AE17" s="93">
        <v>483290.79</v>
      </c>
      <c r="AF17" s="93">
        <v>546.71</v>
      </c>
      <c r="AG17" s="93">
        <v>350440.5</v>
      </c>
      <c r="AH17" s="93">
        <v>375589.11</v>
      </c>
      <c r="AI17" s="93">
        <v>802568.87</v>
      </c>
      <c r="AJ17" s="93">
        <v>136130.54999999999</v>
      </c>
      <c r="AK17" s="93">
        <v>388163.42</v>
      </c>
    </row>
    <row r="18" spans="1:37" ht="18" customHeight="1" x14ac:dyDescent="0.25">
      <c r="A18" s="2" t="s">
        <v>2</v>
      </c>
      <c r="B18" s="414" t="s">
        <v>399</v>
      </c>
      <c r="C18" s="348"/>
      <c r="D18" s="447">
        <v>24416013.350000001</v>
      </c>
      <c r="E18" s="348"/>
      <c r="F18" s="447">
        <v>20959172.09</v>
      </c>
      <c r="G18" s="348"/>
      <c r="H18" s="447">
        <v>1944052.65</v>
      </c>
      <c r="I18" s="336"/>
      <c r="J18" s="336"/>
      <c r="K18" s="348"/>
      <c r="L18" s="94">
        <v>926842.74</v>
      </c>
      <c r="M18" s="94">
        <v>1969540.82</v>
      </c>
      <c r="N18" s="94">
        <v>569095.24</v>
      </c>
      <c r="O18" s="94">
        <v>463421.37</v>
      </c>
      <c r="P18" s="94">
        <v>926842.74</v>
      </c>
      <c r="Q18" s="94">
        <v>926842.74</v>
      </c>
      <c r="R18" s="94">
        <v>2059907.99</v>
      </c>
      <c r="S18" s="94">
        <v>2245276.54</v>
      </c>
      <c r="T18" s="94">
        <v>1931540.27</v>
      </c>
      <c r="U18" s="94">
        <v>1099235.49</v>
      </c>
      <c r="V18" s="94">
        <v>185368.55</v>
      </c>
      <c r="W18" s="94">
        <v>1708634.59</v>
      </c>
      <c r="X18" s="94">
        <v>1143723.94</v>
      </c>
      <c r="Y18" s="94">
        <v>847134.26</v>
      </c>
      <c r="Z18" s="94">
        <v>1621974.79</v>
      </c>
      <c r="AA18" s="94">
        <v>389737.37</v>
      </c>
      <c r="AB18" s="94">
        <v>3456841.26</v>
      </c>
      <c r="AC18" s="94">
        <v>768672.91</v>
      </c>
      <c r="AD18" s="94">
        <v>151438.39999999999</v>
      </c>
      <c r="AE18" s="94">
        <v>483290.79</v>
      </c>
      <c r="AF18" s="94">
        <v>546.71</v>
      </c>
      <c r="AG18" s="94">
        <v>350440.5</v>
      </c>
      <c r="AH18" s="94">
        <v>375589.11</v>
      </c>
      <c r="AI18" s="94">
        <v>802568.87</v>
      </c>
      <c r="AJ18" s="94">
        <v>136130.54999999999</v>
      </c>
      <c r="AK18" s="94">
        <v>388163.42</v>
      </c>
    </row>
    <row r="19" spans="1:37" ht="18" customHeight="1" x14ac:dyDescent="0.25">
      <c r="A19" s="2" t="s">
        <v>2</v>
      </c>
      <c r="B19" s="341" t="s">
        <v>2</v>
      </c>
      <c r="C19" s="336"/>
      <c r="D19" s="341" t="s">
        <v>2</v>
      </c>
      <c r="E19" s="336"/>
      <c r="F19" s="341" t="s">
        <v>2</v>
      </c>
      <c r="G19" s="336"/>
      <c r="H19" s="428" t="s">
        <v>2</v>
      </c>
      <c r="I19" s="336"/>
      <c r="J19" s="336"/>
      <c r="K19" s="336"/>
      <c r="L19" s="88" t="s">
        <v>2</v>
      </c>
      <c r="M19" s="88" t="s">
        <v>2</v>
      </c>
      <c r="N19" s="88" t="s">
        <v>2</v>
      </c>
      <c r="O19" s="88" t="s">
        <v>2</v>
      </c>
      <c r="P19" s="88" t="s">
        <v>2</v>
      </c>
      <c r="Q19" s="88" t="s">
        <v>2</v>
      </c>
      <c r="R19" s="88" t="s">
        <v>2</v>
      </c>
      <c r="S19" s="88" t="s">
        <v>2</v>
      </c>
      <c r="T19" s="88" t="s">
        <v>2</v>
      </c>
      <c r="U19" s="88" t="s">
        <v>2</v>
      </c>
      <c r="V19" s="88" t="s">
        <v>2</v>
      </c>
      <c r="W19" s="88" t="s">
        <v>2</v>
      </c>
      <c r="X19" s="88" t="s">
        <v>2</v>
      </c>
      <c r="Y19" s="88" t="s">
        <v>2</v>
      </c>
      <c r="Z19" s="88" t="s">
        <v>2</v>
      </c>
      <c r="AA19" s="88" t="s">
        <v>2</v>
      </c>
      <c r="AB19" s="2" t="s">
        <v>2</v>
      </c>
      <c r="AC19" s="88" t="s">
        <v>2</v>
      </c>
      <c r="AD19" s="88" t="s">
        <v>2</v>
      </c>
      <c r="AE19" s="88" t="s">
        <v>2</v>
      </c>
      <c r="AF19" s="88" t="s">
        <v>2</v>
      </c>
      <c r="AG19" s="88" t="s">
        <v>2</v>
      </c>
      <c r="AH19" s="88" t="s">
        <v>2</v>
      </c>
      <c r="AI19" s="88" t="s">
        <v>2</v>
      </c>
      <c r="AJ19" s="88" t="s">
        <v>2</v>
      </c>
      <c r="AK19" s="88" t="s">
        <v>2</v>
      </c>
    </row>
    <row r="20" spans="1:37" ht="18" customHeight="1" x14ac:dyDescent="0.25">
      <c r="A20" s="2" t="s">
        <v>2</v>
      </c>
      <c r="B20" s="411" t="s">
        <v>400</v>
      </c>
      <c r="C20" s="348"/>
      <c r="D20" s="425" t="s">
        <v>116</v>
      </c>
      <c r="E20" s="348"/>
      <c r="F20" s="425" t="s">
        <v>287</v>
      </c>
      <c r="G20" s="348"/>
      <c r="H20" s="425" t="s">
        <v>288</v>
      </c>
      <c r="I20" s="336"/>
      <c r="J20" s="336"/>
      <c r="K20" s="348"/>
      <c r="L20" s="92" t="s">
        <v>289</v>
      </c>
      <c r="M20" s="92" t="s">
        <v>290</v>
      </c>
      <c r="N20" s="92" t="s">
        <v>291</v>
      </c>
      <c r="O20" s="92" t="s">
        <v>292</v>
      </c>
      <c r="P20" s="92" t="s">
        <v>293</v>
      </c>
      <c r="Q20" s="92" t="s">
        <v>294</v>
      </c>
      <c r="R20" s="92" t="s">
        <v>295</v>
      </c>
      <c r="S20" s="92" t="s">
        <v>296</v>
      </c>
      <c r="T20" s="92" t="s">
        <v>297</v>
      </c>
      <c r="U20" s="92" t="s">
        <v>298</v>
      </c>
      <c r="V20" s="92" t="s">
        <v>299</v>
      </c>
      <c r="W20" s="92" t="s">
        <v>300</v>
      </c>
      <c r="X20" s="92" t="s">
        <v>301</v>
      </c>
      <c r="Y20" s="92" t="s">
        <v>302</v>
      </c>
      <c r="Z20" s="92" t="s">
        <v>303</v>
      </c>
      <c r="AA20" s="92" t="s">
        <v>304</v>
      </c>
      <c r="AB20" s="92" t="s">
        <v>305</v>
      </c>
      <c r="AC20" s="92" t="s">
        <v>306</v>
      </c>
      <c r="AD20" s="92" t="s">
        <v>307</v>
      </c>
      <c r="AE20" s="92" t="s">
        <v>308</v>
      </c>
      <c r="AF20" s="92" t="s">
        <v>309</v>
      </c>
      <c r="AG20" s="92" t="s">
        <v>310</v>
      </c>
      <c r="AH20" s="92" t="s">
        <v>311</v>
      </c>
      <c r="AI20" s="92" t="s">
        <v>312</v>
      </c>
      <c r="AJ20" s="92" t="s">
        <v>313</v>
      </c>
      <c r="AK20" s="92" t="s">
        <v>314</v>
      </c>
    </row>
    <row r="21" spans="1:37" ht="18" customHeight="1" x14ac:dyDescent="0.25">
      <c r="A21" s="2" t="s">
        <v>2</v>
      </c>
      <c r="B21" s="416" t="s">
        <v>401</v>
      </c>
      <c r="C21" s="348"/>
      <c r="D21" s="445">
        <v>-2554178.62</v>
      </c>
      <c r="E21" s="348"/>
      <c r="F21" s="445">
        <v>-2274359.0099999998</v>
      </c>
      <c r="G21" s="348"/>
      <c r="H21" s="445">
        <v>-181853.83</v>
      </c>
      <c r="I21" s="336"/>
      <c r="J21" s="336"/>
      <c r="K21" s="348"/>
      <c r="L21" s="95">
        <v>-86700.27</v>
      </c>
      <c r="M21" s="95">
        <v>-184238.07999999999</v>
      </c>
      <c r="N21" s="95">
        <v>-400207.44</v>
      </c>
      <c r="O21" s="95">
        <v>-43350.14</v>
      </c>
      <c r="P21" s="95">
        <v>-86700.27</v>
      </c>
      <c r="Q21" s="95">
        <v>-83642.740000000005</v>
      </c>
      <c r="R21" s="95">
        <v>-192691.36</v>
      </c>
      <c r="S21" s="95">
        <v>-202624.54</v>
      </c>
      <c r="T21" s="95">
        <v>-174311.47</v>
      </c>
      <c r="U21" s="95">
        <v>-99200.29</v>
      </c>
      <c r="V21" s="95">
        <v>-16864.439999999999</v>
      </c>
      <c r="W21" s="95">
        <v>-154195.39000000001</v>
      </c>
      <c r="X21" s="95">
        <v>-106988.14</v>
      </c>
      <c r="Y21" s="95">
        <v>-79244.05</v>
      </c>
      <c r="Z21" s="95">
        <v>-146374.79</v>
      </c>
      <c r="AA21" s="95">
        <v>-35171.769999999997</v>
      </c>
      <c r="AB21" s="95">
        <v>-279819.61</v>
      </c>
      <c r="AC21" s="95">
        <v>-62221.47</v>
      </c>
      <c r="AD21" s="95">
        <v>-12258.42</v>
      </c>
      <c r="AE21" s="95">
        <v>-39120.75</v>
      </c>
      <c r="AF21" s="95">
        <v>-44.26</v>
      </c>
      <c r="AG21" s="95">
        <v>-28366.98</v>
      </c>
      <c r="AH21" s="95">
        <v>-30402.67</v>
      </c>
      <c r="AI21" s="95">
        <v>-64965.23</v>
      </c>
      <c r="AJ21" s="95">
        <v>-11019.31</v>
      </c>
      <c r="AK21" s="95">
        <v>-31420.52</v>
      </c>
    </row>
    <row r="22" spans="1:37" ht="18" customHeight="1" x14ac:dyDescent="0.25">
      <c r="A22" s="2" t="s">
        <v>2</v>
      </c>
      <c r="B22" s="341" t="s">
        <v>2</v>
      </c>
      <c r="C22" s="336"/>
      <c r="D22" s="341" t="s">
        <v>2</v>
      </c>
      <c r="E22" s="336"/>
      <c r="F22" s="341" t="s">
        <v>2</v>
      </c>
      <c r="G22" s="336"/>
      <c r="H22" s="428" t="s">
        <v>2</v>
      </c>
      <c r="I22" s="336"/>
      <c r="J22" s="336"/>
      <c r="K22" s="336"/>
      <c r="L22" s="88" t="s">
        <v>2</v>
      </c>
      <c r="M22" s="88" t="s">
        <v>2</v>
      </c>
      <c r="N22" s="88" t="s">
        <v>2</v>
      </c>
      <c r="O22" s="88" t="s">
        <v>2</v>
      </c>
      <c r="P22" s="88" t="s">
        <v>2</v>
      </c>
      <c r="Q22" s="88" t="s">
        <v>2</v>
      </c>
      <c r="R22" s="88" t="s">
        <v>2</v>
      </c>
      <c r="S22" s="88" t="s">
        <v>2</v>
      </c>
      <c r="T22" s="88" t="s">
        <v>2</v>
      </c>
      <c r="U22" s="88" t="s">
        <v>2</v>
      </c>
      <c r="V22" s="88" t="s">
        <v>2</v>
      </c>
      <c r="W22" s="88" t="s">
        <v>2</v>
      </c>
      <c r="X22" s="88" t="s">
        <v>2</v>
      </c>
      <c r="Y22" s="88" t="s">
        <v>2</v>
      </c>
      <c r="Z22" s="88" t="s">
        <v>2</v>
      </c>
      <c r="AA22" s="88" t="s">
        <v>2</v>
      </c>
      <c r="AB22" s="2" t="s">
        <v>2</v>
      </c>
      <c r="AC22" s="88" t="s">
        <v>2</v>
      </c>
      <c r="AD22" s="88" t="s">
        <v>2</v>
      </c>
      <c r="AE22" s="88" t="s">
        <v>2</v>
      </c>
      <c r="AF22" s="88" t="s">
        <v>2</v>
      </c>
      <c r="AG22" s="88" t="s">
        <v>2</v>
      </c>
      <c r="AH22" s="88" t="s">
        <v>2</v>
      </c>
      <c r="AI22" s="88" t="s">
        <v>2</v>
      </c>
      <c r="AJ22" s="88" t="s">
        <v>2</v>
      </c>
      <c r="AK22" s="88" t="s">
        <v>2</v>
      </c>
    </row>
    <row r="23" spans="1:37" ht="18" customHeight="1" x14ac:dyDescent="0.25">
      <c r="A23" s="2" t="s">
        <v>2</v>
      </c>
      <c r="B23" s="411" t="s">
        <v>402</v>
      </c>
      <c r="C23" s="348"/>
      <c r="D23" s="425" t="s">
        <v>116</v>
      </c>
      <c r="E23" s="348"/>
      <c r="F23" s="425" t="s">
        <v>287</v>
      </c>
      <c r="G23" s="348"/>
      <c r="H23" s="425" t="s">
        <v>288</v>
      </c>
      <c r="I23" s="336"/>
      <c r="J23" s="336"/>
      <c r="K23" s="348"/>
      <c r="L23" s="92" t="s">
        <v>289</v>
      </c>
      <c r="M23" s="92" t="s">
        <v>290</v>
      </c>
      <c r="N23" s="92" t="s">
        <v>291</v>
      </c>
      <c r="O23" s="92" t="s">
        <v>292</v>
      </c>
      <c r="P23" s="92" t="s">
        <v>293</v>
      </c>
      <c r="Q23" s="92" t="s">
        <v>294</v>
      </c>
      <c r="R23" s="92" t="s">
        <v>295</v>
      </c>
      <c r="S23" s="92" t="s">
        <v>296</v>
      </c>
      <c r="T23" s="92" t="s">
        <v>297</v>
      </c>
      <c r="U23" s="92" t="s">
        <v>298</v>
      </c>
      <c r="V23" s="92" t="s">
        <v>299</v>
      </c>
      <c r="W23" s="92" t="s">
        <v>300</v>
      </c>
      <c r="X23" s="92" t="s">
        <v>301</v>
      </c>
      <c r="Y23" s="92" t="s">
        <v>302</v>
      </c>
      <c r="Z23" s="92" t="s">
        <v>303</v>
      </c>
      <c r="AA23" s="92" t="s">
        <v>304</v>
      </c>
      <c r="AB23" s="92" t="s">
        <v>305</v>
      </c>
      <c r="AC23" s="92" t="s">
        <v>306</v>
      </c>
      <c r="AD23" s="92" t="s">
        <v>307</v>
      </c>
      <c r="AE23" s="92" t="s">
        <v>308</v>
      </c>
      <c r="AF23" s="92" t="s">
        <v>309</v>
      </c>
      <c r="AG23" s="92" t="s">
        <v>310</v>
      </c>
      <c r="AH23" s="92" t="s">
        <v>311</v>
      </c>
      <c r="AI23" s="92" t="s">
        <v>312</v>
      </c>
      <c r="AJ23" s="92" t="s">
        <v>313</v>
      </c>
      <c r="AK23" s="92" t="s">
        <v>314</v>
      </c>
    </row>
    <row r="24" spans="1:37" ht="18" customHeight="1" x14ac:dyDescent="0.25">
      <c r="A24" s="2" t="s">
        <v>2</v>
      </c>
      <c r="B24" s="416" t="s">
        <v>403</v>
      </c>
      <c r="C24" s="348"/>
      <c r="D24" s="417">
        <v>0</v>
      </c>
      <c r="E24" s="348"/>
      <c r="F24" s="417">
        <v>0</v>
      </c>
      <c r="G24" s="348"/>
      <c r="H24" s="417">
        <v>0</v>
      </c>
      <c r="I24" s="336"/>
      <c r="J24" s="336"/>
      <c r="K24" s="348"/>
      <c r="L24" s="96">
        <v>0</v>
      </c>
      <c r="M24" s="96">
        <v>0</v>
      </c>
      <c r="N24" s="96">
        <v>0</v>
      </c>
      <c r="O24" s="96">
        <v>0</v>
      </c>
      <c r="P24" s="96">
        <v>0</v>
      </c>
      <c r="Q24" s="96">
        <v>0</v>
      </c>
      <c r="R24" s="96">
        <v>0</v>
      </c>
      <c r="S24" s="96">
        <v>0</v>
      </c>
      <c r="T24" s="96">
        <v>0</v>
      </c>
      <c r="U24" s="96">
        <v>0</v>
      </c>
      <c r="V24" s="96">
        <v>0</v>
      </c>
      <c r="W24" s="96">
        <v>0</v>
      </c>
      <c r="X24" s="96">
        <v>0</v>
      </c>
      <c r="Y24" s="96">
        <v>0</v>
      </c>
      <c r="Z24" s="96">
        <v>0</v>
      </c>
      <c r="AA24" s="96">
        <v>0</v>
      </c>
      <c r="AB24" s="96">
        <v>0</v>
      </c>
      <c r="AC24" s="96">
        <v>0</v>
      </c>
      <c r="AD24" s="96">
        <v>0</v>
      </c>
      <c r="AE24" s="96">
        <v>0</v>
      </c>
      <c r="AF24" s="96">
        <v>0</v>
      </c>
      <c r="AG24" s="96">
        <v>0</v>
      </c>
      <c r="AH24" s="96">
        <v>0</v>
      </c>
      <c r="AI24" s="96">
        <v>0</v>
      </c>
      <c r="AJ24" s="96">
        <v>0</v>
      </c>
      <c r="AK24" s="96">
        <v>0</v>
      </c>
    </row>
    <row r="25" spans="1:37" ht="18" customHeight="1" x14ac:dyDescent="0.25">
      <c r="A25" s="2" t="s">
        <v>2</v>
      </c>
      <c r="B25" s="414" t="s">
        <v>404</v>
      </c>
      <c r="C25" s="348"/>
      <c r="D25" s="418">
        <v>0</v>
      </c>
      <c r="E25" s="348"/>
      <c r="F25" s="418">
        <v>0</v>
      </c>
      <c r="G25" s="348"/>
      <c r="H25" s="418">
        <v>0</v>
      </c>
      <c r="I25" s="336"/>
      <c r="J25" s="336"/>
      <c r="K25" s="348"/>
      <c r="L25" s="97">
        <v>0</v>
      </c>
      <c r="M25" s="97">
        <v>0</v>
      </c>
      <c r="N25" s="97">
        <v>0</v>
      </c>
      <c r="O25" s="97">
        <v>0</v>
      </c>
      <c r="P25" s="97">
        <v>0</v>
      </c>
      <c r="Q25" s="97">
        <v>0</v>
      </c>
      <c r="R25" s="97">
        <v>0</v>
      </c>
      <c r="S25" s="97">
        <v>0</v>
      </c>
      <c r="T25" s="97">
        <v>0</v>
      </c>
      <c r="U25" s="97">
        <v>0</v>
      </c>
      <c r="V25" s="97">
        <v>0</v>
      </c>
      <c r="W25" s="97">
        <v>0</v>
      </c>
      <c r="X25" s="97">
        <v>0</v>
      </c>
      <c r="Y25" s="97">
        <v>0</v>
      </c>
      <c r="Z25" s="97">
        <v>0</v>
      </c>
      <c r="AA25" s="97">
        <v>0</v>
      </c>
      <c r="AB25" s="97">
        <v>0</v>
      </c>
      <c r="AC25" s="97">
        <v>0</v>
      </c>
      <c r="AD25" s="97">
        <v>0</v>
      </c>
      <c r="AE25" s="97">
        <v>0</v>
      </c>
      <c r="AF25" s="97">
        <v>0</v>
      </c>
      <c r="AG25" s="97">
        <v>0</v>
      </c>
      <c r="AH25" s="97">
        <v>0</v>
      </c>
      <c r="AI25" s="97">
        <v>0</v>
      </c>
      <c r="AJ25" s="97">
        <v>0</v>
      </c>
      <c r="AK25" s="97">
        <v>0</v>
      </c>
    </row>
    <row r="26" spans="1:37" ht="18" customHeight="1" x14ac:dyDescent="0.25">
      <c r="A26" s="2" t="s">
        <v>2</v>
      </c>
      <c r="B26" s="341" t="s">
        <v>2</v>
      </c>
      <c r="C26" s="336"/>
      <c r="D26" s="341" t="s">
        <v>2</v>
      </c>
      <c r="E26" s="336"/>
      <c r="F26" s="341" t="s">
        <v>2</v>
      </c>
      <c r="G26" s="336"/>
      <c r="H26" s="428" t="s">
        <v>2</v>
      </c>
      <c r="I26" s="336"/>
      <c r="J26" s="336"/>
      <c r="K26" s="336"/>
      <c r="L26" s="88" t="s">
        <v>2</v>
      </c>
      <c r="M26" s="88" t="s">
        <v>2</v>
      </c>
      <c r="N26" s="88" t="s">
        <v>2</v>
      </c>
      <c r="O26" s="88" t="s">
        <v>2</v>
      </c>
      <c r="P26" s="88" t="s">
        <v>2</v>
      </c>
      <c r="Q26" s="88" t="s">
        <v>2</v>
      </c>
      <c r="R26" s="88" t="s">
        <v>2</v>
      </c>
      <c r="S26" s="88" t="s">
        <v>2</v>
      </c>
      <c r="T26" s="88" t="s">
        <v>2</v>
      </c>
      <c r="U26" s="88" t="s">
        <v>2</v>
      </c>
      <c r="V26" s="88" t="s">
        <v>2</v>
      </c>
      <c r="W26" s="88" t="s">
        <v>2</v>
      </c>
      <c r="X26" s="88" t="s">
        <v>2</v>
      </c>
      <c r="Y26" s="88" t="s">
        <v>2</v>
      </c>
      <c r="Z26" s="88" t="s">
        <v>2</v>
      </c>
      <c r="AA26" s="88" t="s">
        <v>2</v>
      </c>
      <c r="AB26" s="2" t="s">
        <v>2</v>
      </c>
      <c r="AC26" s="88" t="s">
        <v>2</v>
      </c>
      <c r="AD26" s="88" t="s">
        <v>2</v>
      </c>
      <c r="AE26" s="88" t="s">
        <v>2</v>
      </c>
      <c r="AF26" s="88" t="s">
        <v>2</v>
      </c>
      <c r="AG26" s="88" t="s">
        <v>2</v>
      </c>
      <c r="AH26" s="88" t="s">
        <v>2</v>
      </c>
      <c r="AI26" s="88" t="s">
        <v>2</v>
      </c>
      <c r="AJ26" s="88" t="s">
        <v>2</v>
      </c>
      <c r="AK26" s="88" t="s">
        <v>2</v>
      </c>
    </row>
    <row r="27" spans="1:37" ht="18" customHeight="1" x14ac:dyDescent="0.25">
      <c r="A27" s="2" t="s">
        <v>2</v>
      </c>
      <c r="B27" s="411" t="s">
        <v>405</v>
      </c>
      <c r="C27" s="348"/>
      <c r="D27" s="425" t="s">
        <v>116</v>
      </c>
      <c r="E27" s="348"/>
      <c r="F27" s="425" t="s">
        <v>287</v>
      </c>
      <c r="G27" s="348"/>
      <c r="H27" s="425" t="s">
        <v>288</v>
      </c>
      <c r="I27" s="336"/>
      <c r="J27" s="336"/>
      <c r="K27" s="348"/>
      <c r="L27" s="92" t="s">
        <v>289</v>
      </c>
      <c r="M27" s="92" t="s">
        <v>290</v>
      </c>
      <c r="N27" s="92" t="s">
        <v>291</v>
      </c>
      <c r="O27" s="92" t="s">
        <v>292</v>
      </c>
      <c r="P27" s="92" t="s">
        <v>293</v>
      </c>
      <c r="Q27" s="92" t="s">
        <v>294</v>
      </c>
      <c r="R27" s="92" t="s">
        <v>295</v>
      </c>
      <c r="S27" s="92" t="s">
        <v>296</v>
      </c>
      <c r="T27" s="92" t="s">
        <v>297</v>
      </c>
      <c r="U27" s="92" t="s">
        <v>298</v>
      </c>
      <c r="V27" s="92" t="s">
        <v>299</v>
      </c>
      <c r="W27" s="92" t="s">
        <v>300</v>
      </c>
      <c r="X27" s="92" t="s">
        <v>301</v>
      </c>
      <c r="Y27" s="92" t="s">
        <v>302</v>
      </c>
      <c r="Z27" s="92" t="s">
        <v>303</v>
      </c>
      <c r="AA27" s="92" t="s">
        <v>304</v>
      </c>
      <c r="AB27" s="92" t="s">
        <v>305</v>
      </c>
      <c r="AC27" s="92" t="s">
        <v>306</v>
      </c>
      <c r="AD27" s="92" t="s">
        <v>307</v>
      </c>
      <c r="AE27" s="92" t="s">
        <v>308</v>
      </c>
      <c r="AF27" s="92" t="s">
        <v>309</v>
      </c>
      <c r="AG27" s="92" t="s">
        <v>310</v>
      </c>
      <c r="AH27" s="92" t="s">
        <v>311</v>
      </c>
      <c r="AI27" s="92" t="s">
        <v>312</v>
      </c>
      <c r="AJ27" s="92" t="s">
        <v>313</v>
      </c>
      <c r="AK27" s="92" t="s">
        <v>314</v>
      </c>
    </row>
    <row r="28" spans="1:37" ht="18" customHeight="1" x14ac:dyDescent="0.25">
      <c r="B28" s="414" t="s">
        <v>406</v>
      </c>
      <c r="C28" s="348"/>
      <c r="D28" s="418">
        <v>5747100000</v>
      </c>
      <c r="E28" s="348"/>
      <c r="F28" s="418">
        <v>5006300000</v>
      </c>
      <c r="G28" s="348"/>
      <c r="H28" s="418">
        <v>435900000</v>
      </c>
      <c r="I28" s="336"/>
      <c r="J28" s="336"/>
      <c r="K28" s="348"/>
      <c r="L28" s="97">
        <v>200000000</v>
      </c>
      <c r="M28" s="97">
        <v>425000000</v>
      </c>
      <c r="N28" s="97">
        <v>225000000</v>
      </c>
      <c r="O28" s="97">
        <v>100000000</v>
      </c>
      <c r="P28" s="97">
        <v>200000000</v>
      </c>
      <c r="Q28" s="97">
        <v>200000000</v>
      </c>
      <c r="R28" s="97">
        <v>444500000</v>
      </c>
      <c r="S28" s="97">
        <v>552000000</v>
      </c>
      <c r="T28" s="97">
        <v>422300000</v>
      </c>
      <c r="U28" s="97">
        <v>311600000</v>
      </c>
      <c r="V28" s="97">
        <v>40000000</v>
      </c>
      <c r="W28" s="97">
        <v>480000000</v>
      </c>
      <c r="X28" s="97">
        <v>300000000</v>
      </c>
      <c r="Y28" s="97">
        <v>220000000</v>
      </c>
      <c r="Z28" s="97">
        <v>350000000</v>
      </c>
      <c r="AA28" s="97">
        <v>100000000</v>
      </c>
      <c r="AB28" s="97">
        <v>740800000</v>
      </c>
      <c r="AC28" s="97">
        <v>140600000</v>
      </c>
      <c r="AD28" s="97">
        <v>27700000</v>
      </c>
      <c r="AE28" s="97">
        <v>88400000</v>
      </c>
      <c r="AF28" s="97">
        <v>20000000</v>
      </c>
      <c r="AG28" s="97">
        <v>64100000</v>
      </c>
      <c r="AH28" s="97">
        <v>70000000</v>
      </c>
      <c r="AI28" s="97">
        <v>200000000</v>
      </c>
      <c r="AJ28" s="97">
        <v>30000000</v>
      </c>
      <c r="AK28" s="97">
        <v>100000000</v>
      </c>
    </row>
    <row r="29" spans="1:37" ht="18" customHeight="1" x14ac:dyDescent="0.25">
      <c r="A29" s="2" t="s">
        <v>2</v>
      </c>
      <c r="B29" s="421" t="s">
        <v>407</v>
      </c>
      <c r="C29" s="348"/>
      <c r="D29" s="443">
        <v>5257200000</v>
      </c>
      <c r="E29" s="348"/>
      <c r="F29" s="443">
        <v>4624900000</v>
      </c>
      <c r="G29" s="348"/>
      <c r="H29" s="443">
        <v>419500000</v>
      </c>
      <c r="I29" s="336"/>
      <c r="J29" s="336"/>
      <c r="K29" s="348"/>
      <c r="L29" s="98">
        <v>200000000</v>
      </c>
      <c r="M29" s="98">
        <v>425000000</v>
      </c>
      <c r="N29" s="98">
        <v>225000000</v>
      </c>
      <c r="O29" s="98">
        <v>100000000</v>
      </c>
      <c r="P29" s="98">
        <v>200000000</v>
      </c>
      <c r="Q29" s="98">
        <v>200000000</v>
      </c>
      <c r="R29" s="98">
        <v>444500000</v>
      </c>
      <c r="S29" s="98">
        <v>484500000</v>
      </c>
      <c r="T29" s="98">
        <v>416800000</v>
      </c>
      <c r="U29" s="98">
        <v>237200000</v>
      </c>
      <c r="V29" s="98">
        <v>40000000</v>
      </c>
      <c r="W29" s="98">
        <v>368700000</v>
      </c>
      <c r="X29" s="98">
        <v>246800000</v>
      </c>
      <c r="Y29" s="98">
        <v>182800000</v>
      </c>
      <c r="Z29" s="98">
        <v>350000000</v>
      </c>
      <c r="AA29" s="98">
        <v>84100000</v>
      </c>
      <c r="AB29" s="98">
        <v>632300000</v>
      </c>
      <c r="AC29" s="98">
        <v>140600000</v>
      </c>
      <c r="AD29" s="98">
        <v>27700000</v>
      </c>
      <c r="AE29" s="98">
        <v>88400000</v>
      </c>
      <c r="AF29" s="98">
        <v>100000</v>
      </c>
      <c r="AG29" s="98">
        <v>64100000</v>
      </c>
      <c r="AH29" s="98">
        <v>68700000</v>
      </c>
      <c r="AI29" s="98">
        <v>146800000</v>
      </c>
      <c r="AJ29" s="98">
        <v>24900000</v>
      </c>
      <c r="AK29" s="98">
        <v>71000000</v>
      </c>
    </row>
    <row r="30" spans="1:37" ht="18" customHeight="1" x14ac:dyDescent="0.25">
      <c r="A30" s="2" t="s">
        <v>2</v>
      </c>
      <c r="B30" s="414" t="s">
        <v>408</v>
      </c>
      <c r="C30" s="348"/>
      <c r="D30" s="444">
        <v>5161871839.5600004</v>
      </c>
      <c r="E30" s="348"/>
      <c r="F30" s="444">
        <v>4529571839.5600004</v>
      </c>
      <c r="G30" s="348"/>
      <c r="H30" s="444">
        <v>419500000</v>
      </c>
      <c r="I30" s="336"/>
      <c r="J30" s="336"/>
      <c r="K30" s="348"/>
      <c r="L30" s="99">
        <v>200000000</v>
      </c>
      <c r="M30" s="99">
        <v>425000000</v>
      </c>
      <c r="N30" s="99">
        <v>129671839.56</v>
      </c>
      <c r="O30" s="99">
        <v>100000000</v>
      </c>
      <c r="P30" s="99">
        <v>200000000</v>
      </c>
      <c r="Q30" s="99">
        <v>200000000</v>
      </c>
      <c r="R30" s="99">
        <v>444500000</v>
      </c>
      <c r="S30" s="99">
        <v>484500000</v>
      </c>
      <c r="T30" s="99">
        <v>416800000</v>
      </c>
      <c r="U30" s="99">
        <v>237200000</v>
      </c>
      <c r="V30" s="99">
        <v>40000000</v>
      </c>
      <c r="W30" s="99">
        <v>368700000</v>
      </c>
      <c r="X30" s="99">
        <v>246800000</v>
      </c>
      <c r="Y30" s="99">
        <v>182800000</v>
      </c>
      <c r="Z30" s="99">
        <v>350000000</v>
      </c>
      <c r="AA30" s="99">
        <v>84100000</v>
      </c>
      <c r="AB30" s="99">
        <v>632300000</v>
      </c>
      <c r="AC30" s="99">
        <v>140600000</v>
      </c>
      <c r="AD30" s="99">
        <v>27700000</v>
      </c>
      <c r="AE30" s="99">
        <v>88400000</v>
      </c>
      <c r="AF30" s="99">
        <v>100000</v>
      </c>
      <c r="AG30" s="99">
        <v>64100000</v>
      </c>
      <c r="AH30" s="99">
        <v>68700000</v>
      </c>
      <c r="AI30" s="99">
        <v>146800000</v>
      </c>
      <c r="AJ30" s="99">
        <v>24900000</v>
      </c>
      <c r="AK30" s="99">
        <v>71000000</v>
      </c>
    </row>
    <row r="31" spans="1:37" ht="18" customHeight="1" x14ac:dyDescent="0.25">
      <c r="A31" s="2" t="s">
        <v>2</v>
      </c>
      <c r="B31" s="416" t="s">
        <v>409</v>
      </c>
      <c r="C31" s="348"/>
      <c r="D31" s="417">
        <v>0</v>
      </c>
      <c r="E31" s="348"/>
      <c r="F31" s="417">
        <v>0</v>
      </c>
      <c r="G31" s="348"/>
      <c r="H31" s="417">
        <v>0</v>
      </c>
      <c r="I31" s="336"/>
      <c r="J31" s="336"/>
      <c r="K31" s="348"/>
      <c r="L31" s="96">
        <v>0</v>
      </c>
      <c r="M31" s="96">
        <v>0</v>
      </c>
      <c r="N31" s="96">
        <v>0</v>
      </c>
      <c r="O31" s="96">
        <v>0</v>
      </c>
      <c r="P31" s="96">
        <v>0</v>
      </c>
      <c r="Q31" s="96">
        <v>0</v>
      </c>
      <c r="R31" s="96">
        <v>0</v>
      </c>
      <c r="S31" s="96">
        <v>0</v>
      </c>
      <c r="T31" s="96">
        <v>0</v>
      </c>
      <c r="U31" s="96">
        <v>0</v>
      </c>
      <c r="V31" s="96">
        <v>0</v>
      </c>
      <c r="W31" s="96">
        <v>0</v>
      </c>
      <c r="X31" s="96">
        <v>0</v>
      </c>
      <c r="Y31" s="96">
        <v>0</v>
      </c>
      <c r="Z31" s="96">
        <v>0</v>
      </c>
      <c r="AA31" s="96">
        <v>0</v>
      </c>
      <c r="AB31" s="96">
        <v>0</v>
      </c>
      <c r="AC31" s="96">
        <v>0</v>
      </c>
      <c r="AD31" s="96">
        <v>0</v>
      </c>
      <c r="AE31" s="96">
        <v>0</v>
      </c>
      <c r="AF31" s="96">
        <v>0</v>
      </c>
      <c r="AG31" s="96">
        <v>0</v>
      </c>
      <c r="AH31" s="96">
        <v>0</v>
      </c>
      <c r="AI31" s="96">
        <v>0</v>
      </c>
      <c r="AJ31" s="96">
        <v>0</v>
      </c>
      <c r="AK31" s="96">
        <v>0</v>
      </c>
    </row>
    <row r="32" spans="1:37" ht="18" customHeight="1" x14ac:dyDescent="0.25">
      <c r="A32" s="2" t="s">
        <v>2</v>
      </c>
      <c r="B32" s="440" t="s">
        <v>410</v>
      </c>
      <c r="C32" s="348"/>
      <c r="D32" s="441">
        <v>-14177081.449999999</v>
      </c>
      <c r="E32" s="348"/>
      <c r="F32" s="441">
        <v>-14177081.449999999</v>
      </c>
      <c r="G32" s="348"/>
      <c r="H32" s="442">
        <v>0</v>
      </c>
      <c r="I32" s="336"/>
      <c r="J32" s="336"/>
      <c r="K32" s="348"/>
      <c r="L32" s="101">
        <v>0</v>
      </c>
      <c r="M32" s="101">
        <v>0</v>
      </c>
      <c r="N32" s="100">
        <v>-14177081.449999999</v>
      </c>
      <c r="O32" s="101">
        <v>0</v>
      </c>
      <c r="P32" s="101">
        <v>0</v>
      </c>
      <c r="Q32" s="101">
        <v>0</v>
      </c>
      <c r="R32" s="101">
        <v>0</v>
      </c>
      <c r="S32" s="101">
        <v>0</v>
      </c>
      <c r="T32" s="101">
        <v>0</v>
      </c>
      <c r="U32" s="101">
        <v>0</v>
      </c>
      <c r="V32" s="101">
        <v>0</v>
      </c>
      <c r="W32" s="101">
        <v>0</v>
      </c>
      <c r="X32" s="101">
        <v>0</v>
      </c>
      <c r="Y32" s="101">
        <v>0</v>
      </c>
      <c r="Z32" s="101">
        <v>0</v>
      </c>
      <c r="AA32" s="101">
        <v>0</v>
      </c>
      <c r="AB32" s="101">
        <v>0</v>
      </c>
      <c r="AC32" s="101">
        <v>0</v>
      </c>
      <c r="AD32" s="101">
        <v>0</v>
      </c>
      <c r="AE32" s="101">
        <v>0</v>
      </c>
      <c r="AF32" s="101">
        <v>0</v>
      </c>
      <c r="AG32" s="101">
        <v>0</v>
      </c>
      <c r="AH32" s="101">
        <v>0</v>
      </c>
      <c r="AI32" s="101">
        <v>0</v>
      </c>
      <c r="AJ32" s="101">
        <v>0</v>
      </c>
      <c r="AK32" s="101">
        <v>0</v>
      </c>
    </row>
    <row r="33" spans="1:37" ht="18" customHeight="1" x14ac:dyDescent="0.25">
      <c r="A33" s="2" t="s">
        <v>2</v>
      </c>
      <c r="B33" s="416" t="s">
        <v>411</v>
      </c>
      <c r="C33" s="348"/>
      <c r="D33" s="417">
        <v>0</v>
      </c>
      <c r="E33" s="348"/>
      <c r="F33" s="417">
        <v>0</v>
      </c>
      <c r="G33" s="348"/>
      <c r="H33" s="417">
        <v>0</v>
      </c>
      <c r="I33" s="336"/>
      <c r="J33" s="336"/>
      <c r="K33" s="348"/>
      <c r="L33" s="96">
        <v>0</v>
      </c>
      <c r="M33" s="96">
        <v>0</v>
      </c>
      <c r="N33" s="96">
        <v>0</v>
      </c>
      <c r="O33" s="96">
        <v>0</v>
      </c>
      <c r="P33" s="96">
        <v>0</v>
      </c>
      <c r="Q33" s="96">
        <v>0</v>
      </c>
      <c r="R33" s="96">
        <v>0</v>
      </c>
      <c r="S33" s="96">
        <v>0</v>
      </c>
      <c r="T33" s="96">
        <v>0</v>
      </c>
      <c r="U33" s="96">
        <v>0</v>
      </c>
      <c r="V33" s="96">
        <v>0</v>
      </c>
      <c r="W33" s="96">
        <v>0</v>
      </c>
      <c r="X33" s="96">
        <v>0</v>
      </c>
      <c r="Y33" s="96">
        <v>0</v>
      </c>
      <c r="Z33" s="96">
        <v>0</v>
      </c>
      <c r="AA33" s="96">
        <v>0</v>
      </c>
      <c r="AB33" s="96">
        <v>0</v>
      </c>
      <c r="AC33" s="96">
        <v>0</v>
      </c>
      <c r="AD33" s="96">
        <v>0</v>
      </c>
      <c r="AE33" s="96">
        <v>0</v>
      </c>
      <c r="AF33" s="96">
        <v>0</v>
      </c>
      <c r="AG33" s="96">
        <v>0</v>
      </c>
      <c r="AH33" s="96">
        <v>0</v>
      </c>
      <c r="AI33" s="96">
        <v>0</v>
      </c>
      <c r="AJ33" s="96">
        <v>0</v>
      </c>
      <c r="AK33" s="96">
        <v>0</v>
      </c>
    </row>
    <row r="34" spans="1:37" ht="18" customHeight="1" x14ac:dyDescent="0.25">
      <c r="A34" s="2" t="s">
        <v>2</v>
      </c>
      <c r="B34" s="411" t="s">
        <v>412</v>
      </c>
      <c r="C34" s="348"/>
      <c r="D34" s="437">
        <v>5147694758.1099997</v>
      </c>
      <c r="E34" s="348"/>
      <c r="F34" s="437">
        <v>4515394758.1099997</v>
      </c>
      <c r="G34" s="348"/>
      <c r="H34" s="437">
        <v>419500000</v>
      </c>
      <c r="I34" s="336"/>
      <c r="J34" s="336"/>
      <c r="K34" s="348"/>
      <c r="L34" s="102">
        <v>200000000</v>
      </c>
      <c r="M34" s="102">
        <v>425000000</v>
      </c>
      <c r="N34" s="102">
        <v>115494758.11</v>
      </c>
      <c r="O34" s="102">
        <v>100000000</v>
      </c>
      <c r="P34" s="102">
        <v>200000000</v>
      </c>
      <c r="Q34" s="102">
        <v>200000000</v>
      </c>
      <c r="R34" s="102">
        <v>444500000</v>
      </c>
      <c r="S34" s="102">
        <v>484500000</v>
      </c>
      <c r="T34" s="102">
        <v>416800000</v>
      </c>
      <c r="U34" s="102">
        <v>237200000</v>
      </c>
      <c r="V34" s="102">
        <v>40000000</v>
      </c>
      <c r="W34" s="102">
        <v>368700000</v>
      </c>
      <c r="X34" s="102">
        <v>246800000</v>
      </c>
      <c r="Y34" s="102">
        <v>182800000</v>
      </c>
      <c r="Z34" s="102">
        <v>350000000</v>
      </c>
      <c r="AA34" s="102">
        <v>84100000</v>
      </c>
      <c r="AB34" s="102">
        <v>632300000</v>
      </c>
      <c r="AC34" s="102">
        <v>140600000</v>
      </c>
      <c r="AD34" s="102">
        <v>27700000</v>
      </c>
      <c r="AE34" s="102">
        <v>88400000</v>
      </c>
      <c r="AF34" s="102">
        <v>100000</v>
      </c>
      <c r="AG34" s="102">
        <v>64100000</v>
      </c>
      <c r="AH34" s="102">
        <v>68700000</v>
      </c>
      <c r="AI34" s="102">
        <v>146800000</v>
      </c>
      <c r="AJ34" s="102">
        <v>24900000</v>
      </c>
      <c r="AK34" s="102">
        <v>71000000</v>
      </c>
    </row>
    <row r="35" spans="1:37" ht="18" customHeight="1" x14ac:dyDescent="0.25">
      <c r="A35" s="2" t="s">
        <v>2</v>
      </c>
      <c r="B35" s="341" t="s">
        <v>2</v>
      </c>
      <c r="C35" s="336"/>
      <c r="D35" s="341" t="s">
        <v>2</v>
      </c>
      <c r="E35" s="336"/>
      <c r="F35" s="341" t="s">
        <v>2</v>
      </c>
      <c r="G35" s="336"/>
      <c r="H35" s="428" t="s">
        <v>2</v>
      </c>
      <c r="I35" s="336"/>
      <c r="J35" s="336"/>
      <c r="K35" s="336"/>
      <c r="L35" s="88" t="s">
        <v>2</v>
      </c>
      <c r="M35" s="88" t="s">
        <v>2</v>
      </c>
      <c r="N35" s="88" t="s">
        <v>2</v>
      </c>
      <c r="O35" s="88" t="s">
        <v>2</v>
      </c>
      <c r="P35" s="88" t="s">
        <v>2</v>
      </c>
      <c r="Q35" s="88" t="s">
        <v>2</v>
      </c>
      <c r="R35" s="88" t="s">
        <v>2</v>
      </c>
      <c r="S35" s="88" t="s">
        <v>2</v>
      </c>
      <c r="T35" s="88" t="s">
        <v>2</v>
      </c>
      <c r="U35" s="88" t="s">
        <v>2</v>
      </c>
      <c r="V35" s="88" t="s">
        <v>2</v>
      </c>
      <c r="W35" s="88" t="s">
        <v>2</v>
      </c>
      <c r="X35" s="88" t="s">
        <v>2</v>
      </c>
      <c r="Y35" s="88" t="s">
        <v>2</v>
      </c>
      <c r="Z35" s="88" t="s">
        <v>2</v>
      </c>
      <c r="AA35" s="88" t="s">
        <v>2</v>
      </c>
      <c r="AB35" s="2" t="s">
        <v>2</v>
      </c>
      <c r="AC35" s="88" t="s">
        <v>2</v>
      </c>
      <c r="AD35" s="88" t="s">
        <v>2</v>
      </c>
      <c r="AE35" s="88" t="s">
        <v>2</v>
      </c>
      <c r="AF35" s="88" t="s">
        <v>2</v>
      </c>
      <c r="AG35" s="88" t="s">
        <v>2</v>
      </c>
      <c r="AH35" s="88" t="s">
        <v>2</v>
      </c>
      <c r="AI35" s="88" t="s">
        <v>2</v>
      </c>
      <c r="AJ35" s="88" t="s">
        <v>2</v>
      </c>
      <c r="AK35" s="88" t="s">
        <v>2</v>
      </c>
    </row>
    <row r="36" spans="1:37" ht="18" customHeight="1" x14ac:dyDescent="0.25">
      <c r="A36" s="2" t="s">
        <v>2</v>
      </c>
      <c r="B36" s="436" t="s">
        <v>413</v>
      </c>
      <c r="C36" s="348"/>
      <c r="D36" s="425" t="s">
        <v>116</v>
      </c>
      <c r="E36" s="348"/>
      <c r="F36" s="425" t="s">
        <v>287</v>
      </c>
      <c r="G36" s="348"/>
      <c r="H36" s="425" t="s">
        <v>288</v>
      </c>
      <c r="I36" s="336"/>
      <c r="J36" s="336"/>
      <c r="K36" s="348"/>
      <c r="L36" s="92" t="s">
        <v>289</v>
      </c>
      <c r="M36" s="92" t="s">
        <v>290</v>
      </c>
      <c r="N36" s="92" t="s">
        <v>291</v>
      </c>
      <c r="O36" s="92" t="s">
        <v>292</v>
      </c>
      <c r="P36" s="92" t="s">
        <v>293</v>
      </c>
      <c r="Q36" s="92" t="s">
        <v>294</v>
      </c>
      <c r="R36" s="92" t="s">
        <v>295</v>
      </c>
      <c r="S36" s="92" t="s">
        <v>296</v>
      </c>
      <c r="T36" s="92" t="s">
        <v>297</v>
      </c>
      <c r="U36" s="92" t="s">
        <v>298</v>
      </c>
      <c r="V36" s="92" t="s">
        <v>299</v>
      </c>
      <c r="W36" s="92" t="s">
        <v>300</v>
      </c>
      <c r="X36" s="92" t="s">
        <v>301</v>
      </c>
      <c r="Y36" s="92" t="s">
        <v>302</v>
      </c>
      <c r="Z36" s="92" t="s">
        <v>303</v>
      </c>
      <c r="AA36" s="92" t="s">
        <v>304</v>
      </c>
      <c r="AB36" s="92" t="s">
        <v>305</v>
      </c>
      <c r="AC36" s="92" t="s">
        <v>306</v>
      </c>
      <c r="AD36" s="92" t="s">
        <v>307</v>
      </c>
      <c r="AE36" s="92" t="s">
        <v>308</v>
      </c>
      <c r="AF36" s="92" t="s">
        <v>309</v>
      </c>
      <c r="AG36" s="92" t="s">
        <v>310</v>
      </c>
      <c r="AH36" s="92" t="s">
        <v>311</v>
      </c>
      <c r="AI36" s="92" t="s">
        <v>312</v>
      </c>
      <c r="AJ36" s="92" t="s">
        <v>313</v>
      </c>
      <c r="AK36" s="92" t="s">
        <v>314</v>
      </c>
    </row>
    <row r="37" spans="1:37" ht="18" customHeight="1" x14ac:dyDescent="0.25">
      <c r="A37" s="2" t="s">
        <v>2</v>
      </c>
      <c r="B37" s="416" t="s">
        <v>414</v>
      </c>
      <c r="C37" s="348"/>
      <c r="D37" s="438">
        <v>24416013.350000001</v>
      </c>
      <c r="E37" s="348"/>
      <c r="F37" s="438">
        <v>20959172.09</v>
      </c>
      <c r="G37" s="348"/>
      <c r="H37" s="438">
        <v>1944052.65</v>
      </c>
      <c r="I37" s="336"/>
      <c r="J37" s="336"/>
      <c r="K37" s="348"/>
      <c r="L37" s="103">
        <v>926842.74</v>
      </c>
      <c r="M37" s="103">
        <v>1969540.82</v>
      </c>
      <c r="N37" s="103">
        <v>569095.24</v>
      </c>
      <c r="O37" s="103">
        <v>463421.37</v>
      </c>
      <c r="P37" s="103">
        <v>926842.74</v>
      </c>
      <c r="Q37" s="103">
        <v>926842.74</v>
      </c>
      <c r="R37" s="103">
        <v>2059907.99</v>
      </c>
      <c r="S37" s="103">
        <v>2245276.54</v>
      </c>
      <c r="T37" s="103">
        <v>1931540.27</v>
      </c>
      <c r="U37" s="103">
        <v>1099235.49</v>
      </c>
      <c r="V37" s="103">
        <v>185368.55</v>
      </c>
      <c r="W37" s="103">
        <v>1708634.59</v>
      </c>
      <c r="X37" s="103">
        <v>1143723.94</v>
      </c>
      <c r="Y37" s="103">
        <v>847134.26</v>
      </c>
      <c r="Z37" s="103">
        <v>1621974.79</v>
      </c>
      <c r="AA37" s="103">
        <v>389737.37</v>
      </c>
      <c r="AB37" s="103">
        <v>3456841.26</v>
      </c>
      <c r="AC37" s="103">
        <v>768672.91</v>
      </c>
      <c r="AD37" s="103">
        <v>151438.39999999999</v>
      </c>
      <c r="AE37" s="103">
        <v>483290.79</v>
      </c>
      <c r="AF37" s="103">
        <v>546.71</v>
      </c>
      <c r="AG37" s="103">
        <v>350440.5</v>
      </c>
      <c r="AH37" s="103">
        <v>375589.11</v>
      </c>
      <c r="AI37" s="103">
        <v>802568.87</v>
      </c>
      <c r="AJ37" s="103">
        <v>136130.54999999999</v>
      </c>
      <c r="AK37" s="103">
        <v>388163.42</v>
      </c>
    </row>
    <row r="38" spans="1:37" ht="18" customHeight="1" x14ac:dyDescent="0.25">
      <c r="A38" s="2" t="s">
        <v>2</v>
      </c>
      <c r="B38" s="414" t="s">
        <v>415</v>
      </c>
      <c r="C38" s="348"/>
      <c r="D38" s="439">
        <v>14177081.449999999</v>
      </c>
      <c r="E38" s="348"/>
      <c r="F38" s="439">
        <v>14177081.449999999</v>
      </c>
      <c r="G38" s="348"/>
      <c r="H38" s="439">
        <v>0</v>
      </c>
      <c r="I38" s="336"/>
      <c r="J38" s="336"/>
      <c r="K38" s="348"/>
      <c r="L38" s="104">
        <v>0</v>
      </c>
      <c r="M38" s="104">
        <v>0</v>
      </c>
      <c r="N38" s="104">
        <v>14177081.449999999</v>
      </c>
      <c r="O38" s="104">
        <v>0</v>
      </c>
      <c r="P38" s="104">
        <v>0</v>
      </c>
      <c r="Q38" s="104">
        <v>0</v>
      </c>
      <c r="R38" s="104">
        <v>0</v>
      </c>
      <c r="S38" s="104">
        <v>0</v>
      </c>
      <c r="T38" s="104">
        <v>0</v>
      </c>
      <c r="U38" s="104">
        <v>0</v>
      </c>
      <c r="V38" s="104">
        <v>0</v>
      </c>
      <c r="W38" s="104">
        <v>0</v>
      </c>
      <c r="X38" s="104">
        <v>0</v>
      </c>
      <c r="Y38" s="104">
        <v>0</v>
      </c>
      <c r="Z38" s="104">
        <v>0</v>
      </c>
      <c r="AA38" s="104">
        <v>0</v>
      </c>
      <c r="AB38" s="104">
        <v>0</v>
      </c>
      <c r="AC38" s="104">
        <v>0</v>
      </c>
      <c r="AD38" s="104">
        <v>0</v>
      </c>
      <c r="AE38" s="104">
        <v>0</v>
      </c>
      <c r="AF38" s="104">
        <v>0</v>
      </c>
      <c r="AG38" s="104">
        <v>0</v>
      </c>
      <c r="AH38" s="104">
        <v>0</v>
      </c>
      <c r="AI38" s="104">
        <v>0</v>
      </c>
      <c r="AJ38" s="104">
        <v>0</v>
      </c>
      <c r="AK38" s="104">
        <v>0</v>
      </c>
    </row>
    <row r="39" spans="1:37" ht="18" customHeight="1" x14ac:dyDescent="0.25">
      <c r="A39" s="2" t="s">
        <v>2</v>
      </c>
      <c r="B39" s="436" t="s">
        <v>116</v>
      </c>
      <c r="C39" s="348"/>
      <c r="D39" s="437">
        <v>38593094.799999997</v>
      </c>
      <c r="E39" s="348"/>
      <c r="F39" s="437">
        <v>35136253.539999999</v>
      </c>
      <c r="G39" s="348"/>
      <c r="H39" s="437">
        <v>1944052.65</v>
      </c>
      <c r="I39" s="336"/>
      <c r="J39" s="336"/>
      <c r="K39" s="348"/>
      <c r="L39" s="102">
        <v>926842.74</v>
      </c>
      <c r="M39" s="102">
        <v>1969540.82</v>
      </c>
      <c r="N39" s="102">
        <v>14746176.689999999</v>
      </c>
      <c r="O39" s="102">
        <v>463421.37</v>
      </c>
      <c r="P39" s="102">
        <v>926842.74</v>
      </c>
      <c r="Q39" s="102">
        <v>926842.74</v>
      </c>
      <c r="R39" s="102">
        <v>2059907.99</v>
      </c>
      <c r="S39" s="102">
        <v>2245276.54</v>
      </c>
      <c r="T39" s="102">
        <v>1931540.27</v>
      </c>
      <c r="U39" s="102">
        <v>1099235.49</v>
      </c>
      <c r="V39" s="102">
        <v>185368.55</v>
      </c>
      <c r="W39" s="102">
        <v>1708634.59</v>
      </c>
      <c r="X39" s="102">
        <v>1143723.94</v>
      </c>
      <c r="Y39" s="102">
        <v>847134.26</v>
      </c>
      <c r="Z39" s="102">
        <v>1621974.79</v>
      </c>
      <c r="AA39" s="102">
        <v>389737.37</v>
      </c>
      <c r="AB39" s="102">
        <v>3456841.26</v>
      </c>
      <c r="AC39" s="102">
        <v>768672.91</v>
      </c>
      <c r="AD39" s="102">
        <v>151438.39999999999</v>
      </c>
      <c r="AE39" s="102">
        <v>483290.79</v>
      </c>
      <c r="AF39" s="102">
        <v>546.71</v>
      </c>
      <c r="AG39" s="102">
        <v>350440.5</v>
      </c>
      <c r="AH39" s="102">
        <v>375589.11</v>
      </c>
      <c r="AI39" s="102">
        <v>802568.87</v>
      </c>
      <c r="AJ39" s="102">
        <v>136130.54999999999</v>
      </c>
      <c r="AK39" s="102">
        <v>388163.42</v>
      </c>
    </row>
    <row r="40" spans="1:37" ht="18" customHeight="1" x14ac:dyDescent="0.25">
      <c r="A40" s="2" t="s">
        <v>2</v>
      </c>
      <c r="B40" s="341" t="s">
        <v>2</v>
      </c>
      <c r="C40" s="336"/>
      <c r="D40" s="341" t="s">
        <v>2</v>
      </c>
      <c r="E40" s="336"/>
      <c r="F40" s="341" t="s">
        <v>2</v>
      </c>
      <c r="G40" s="336"/>
      <c r="H40" s="428" t="s">
        <v>2</v>
      </c>
      <c r="I40" s="336"/>
      <c r="J40" s="336"/>
      <c r="K40" s="336"/>
      <c r="L40" s="88" t="s">
        <v>2</v>
      </c>
      <c r="M40" s="88" t="s">
        <v>2</v>
      </c>
      <c r="N40" s="88" t="s">
        <v>2</v>
      </c>
      <c r="O40" s="88" t="s">
        <v>2</v>
      </c>
      <c r="P40" s="88" t="s">
        <v>2</v>
      </c>
      <c r="Q40" s="88" t="s">
        <v>2</v>
      </c>
      <c r="R40" s="88" t="s">
        <v>2</v>
      </c>
      <c r="S40" s="88" t="s">
        <v>2</v>
      </c>
      <c r="T40" s="88" t="s">
        <v>2</v>
      </c>
      <c r="U40" s="88" t="s">
        <v>2</v>
      </c>
      <c r="V40" s="88" t="s">
        <v>2</v>
      </c>
      <c r="W40" s="88" t="s">
        <v>2</v>
      </c>
      <c r="X40" s="88" t="s">
        <v>2</v>
      </c>
      <c r="Y40" s="88" t="s">
        <v>2</v>
      </c>
      <c r="Z40" s="88" t="s">
        <v>2</v>
      </c>
      <c r="AA40" s="88" t="s">
        <v>2</v>
      </c>
      <c r="AB40" s="2" t="s">
        <v>2</v>
      </c>
      <c r="AC40" s="88" t="s">
        <v>2</v>
      </c>
      <c r="AD40" s="88" t="s">
        <v>2</v>
      </c>
      <c r="AE40" s="88" t="s">
        <v>2</v>
      </c>
      <c r="AF40" s="88" t="s">
        <v>2</v>
      </c>
      <c r="AG40" s="88" t="s">
        <v>2</v>
      </c>
      <c r="AH40" s="88" t="s">
        <v>2</v>
      </c>
      <c r="AI40" s="88" t="s">
        <v>2</v>
      </c>
      <c r="AJ40" s="88" t="s">
        <v>2</v>
      </c>
      <c r="AK40" s="88" t="s">
        <v>2</v>
      </c>
    </row>
    <row r="41" spans="1:37" ht="18" customHeight="1" x14ac:dyDescent="0.25">
      <c r="A41" s="2" t="s">
        <v>2</v>
      </c>
      <c r="B41" s="411" t="s">
        <v>416</v>
      </c>
      <c r="C41" s="348"/>
      <c r="D41" s="425" t="s">
        <v>116</v>
      </c>
      <c r="E41" s="348"/>
      <c r="F41" s="425" t="s">
        <v>287</v>
      </c>
      <c r="G41" s="348"/>
      <c r="H41" s="425" t="s">
        <v>288</v>
      </c>
      <c r="I41" s="336"/>
      <c r="J41" s="336"/>
      <c r="K41" s="348"/>
      <c r="L41" s="92" t="s">
        <v>289</v>
      </c>
      <c r="M41" s="92" t="s">
        <v>290</v>
      </c>
      <c r="N41" s="92" t="s">
        <v>291</v>
      </c>
      <c r="O41" s="92" t="s">
        <v>292</v>
      </c>
      <c r="P41" s="92" t="s">
        <v>293</v>
      </c>
      <c r="Q41" s="92" t="s">
        <v>294</v>
      </c>
      <c r="R41" s="92" t="s">
        <v>295</v>
      </c>
      <c r="S41" s="92" t="s">
        <v>296</v>
      </c>
      <c r="T41" s="92" t="s">
        <v>297</v>
      </c>
      <c r="U41" s="92" t="s">
        <v>298</v>
      </c>
      <c r="V41" s="92" t="s">
        <v>299</v>
      </c>
      <c r="W41" s="92" t="s">
        <v>300</v>
      </c>
      <c r="X41" s="92" t="s">
        <v>301</v>
      </c>
      <c r="Y41" s="92" t="s">
        <v>302</v>
      </c>
      <c r="Z41" s="92" t="s">
        <v>303</v>
      </c>
      <c r="AA41" s="92" t="s">
        <v>304</v>
      </c>
      <c r="AB41" s="92" t="s">
        <v>305</v>
      </c>
      <c r="AC41" s="92" t="s">
        <v>306</v>
      </c>
      <c r="AD41" s="92" t="s">
        <v>307</v>
      </c>
      <c r="AE41" s="92" t="s">
        <v>308</v>
      </c>
      <c r="AF41" s="92" t="s">
        <v>309</v>
      </c>
      <c r="AG41" s="92" t="s">
        <v>310</v>
      </c>
      <c r="AH41" s="92" t="s">
        <v>311</v>
      </c>
      <c r="AI41" s="92" t="s">
        <v>312</v>
      </c>
      <c r="AJ41" s="92" t="s">
        <v>313</v>
      </c>
      <c r="AK41" s="92" t="s">
        <v>314</v>
      </c>
    </row>
    <row r="42" spans="1:37" ht="18" customHeight="1" x14ac:dyDescent="0.25">
      <c r="A42" s="2" t="s">
        <v>2</v>
      </c>
      <c r="B42" s="421" t="s">
        <v>417</v>
      </c>
      <c r="C42" s="348"/>
      <c r="D42" s="435">
        <v>52572</v>
      </c>
      <c r="E42" s="348"/>
      <c r="F42" s="435">
        <v>46249</v>
      </c>
      <c r="G42" s="348"/>
      <c r="H42" s="435">
        <v>4195</v>
      </c>
      <c r="I42" s="336"/>
      <c r="J42" s="336"/>
      <c r="K42" s="348"/>
      <c r="L42" s="105">
        <v>2000</v>
      </c>
      <c r="M42" s="105">
        <v>4250</v>
      </c>
      <c r="N42" s="105">
        <v>2250</v>
      </c>
      <c r="O42" s="105">
        <v>1000</v>
      </c>
      <c r="P42" s="105">
        <v>2000</v>
      </c>
      <c r="Q42" s="105">
        <v>2000</v>
      </c>
      <c r="R42" s="105">
        <v>4445</v>
      </c>
      <c r="S42" s="105">
        <v>4845</v>
      </c>
      <c r="T42" s="105">
        <v>4168</v>
      </c>
      <c r="U42" s="105">
        <v>2372</v>
      </c>
      <c r="V42" s="105">
        <v>400</v>
      </c>
      <c r="W42" s="105">
        <v>3687</v>
      </c>
      <c r="X42" s="105">
        <v>2468</v>
      </c>
      <c r="Y42" s="105">
        <v>1828</v>
      </c>
      <c r="Z42" s="105">
        <v>3500</v>
      </c>
      <c r="AA42" s="105">
        <v>841</v>
      </c>
      <c r="AB42" s="105">
        <v>6323</v>
      </c>
      <c r="AC42" s="105">
        <v>1406</v>
      </c>
      <c r="AD42" s="105">
        <v>277</v>
      </c>
      <c r="AE42" s="105">
        <v>884</v>
      </c>
      <c r="AF42" s="105">
        <v>1</v>
      </c>
      <c r="AG42" s="105">
        <v>641</v>
      </c>
      <c r="AH42" s="105">
        <v>687</v>
      </c>
      <c r="AI42" s="105">
        <v>1468</v>
      </c>
      <c r="AJ42" s="105">
        <v>249</v>
      </c>
      <c r="AK42" s="105">
        <v>710</v>
      </c>
    </row>
    <row r="43" spans="1:37" ht="18" customHeight="1" x14ac:dyDescent="0.25">
      <c r="A43" s="2" t="s">
        <v>2</v>
      </c>
      <c r="B43" s="414" t="s">
        <v>418</v>
      </c>
      <c r="C43" s="348"/>
      <c r="D43" s="434">
        <v>0</v>
      </c>
      <c r="E43" s="348"/>
      <c r="F43" s="434">
        <v>0</v>
      </c>
      <c r="G43" s="348"/>
      <c r="H43" s="434">
        <v>0</v>
      </c>
      <c r="I43" s="336"/>
      <c r="J43" s="336"/>
      <c r="K43" s="348"/>
      <c r="L43" s="106">
        <v>0</v>
      </c>
      <c r="M43" s="106">
        <v>0</v>
      </c>
      <c r="N43" s="106">
        <v>0</v>
      </c>
      <c r="O43" s="106">
        <v>0</v>
      </c>
      <c r="P43" s="106">
        <v>0</v>
      </c>
      <c r="Q43" s="106">
        <v>0</v>
      </c>
      <c r="R43" s="106">
        <v>0</v>
      </c>
      <c r="S43" s="106">
        <v>0</v>
      </c>
      <c r="T43" s="106">
        <v>0</v>
      </c>
      <c r="U43" s="106">
        <v>0</v>
      </c>
      <c r="V43" s="106">
        <v>0</v>
      </c>
      <c r="W43" s="106">
        <v>0</v>
      </c>
      <c r="X43" s="106">
        <v>0</v>
      </c>
      <c r="Y43" s="106">
        <v>0</v>
      </c>
      <c r="Z43" s="106">
        <v>0</v>
      </c>
      <c r="AA43" s="106">
        <v>0</v>
      </c>
      <c r="AB43" s="106">
        <v>0</v>
      </c>
      <c r="AC43" s="106">
        <v>0</v>
      </c>
      <c r="AD43" s="106">
        <v>0</v>
      </c>
      <c r="AE43" s="106">
        <v>0</v>
      </c>
      <c r="AF43" s="106">
        <v>0</v>
      </c>
      <c r="AG43" s="106">
        <v>0</v>
      </c>
      <c r="AH43" s="106">
        <v>0</v>
      </c>
      <c r="AI43" s="106">
        <v>0</v>
      </c>
      <c r="AJ43" s="106">
        <v>0</v>
      </c>
      <c r="AK43" s="106">
        <v>0</v>
      </c>
    </row>
    <row r="44" spans="1:37" ht="18" customHeight="1" x14ac:dyDescent="0.25">
      <c r="A44" s="2" t="s">
        <v>2</v>
      </c>
      <c r="B44" s="416" t="s">
        <v>419</v>
      </c>
      <c r="C44" s="348"/>
      <c r="D44" s="427">
        <v>0</v>
      </c>
      <c r="E44" s="348"/>
      <c r="F44" s="427">
        <v>0</v>
      </c>
      <c r="G44" s="348"/>
      <c r="H44" s="427">
        <v>0</v>
      </c>
      <c r="I44" s="336"/>
      <c r="J44" s="336"/>
      <c r="K44" s="348"/>
      <c r="L44" s="107">
        <v>0</v>
      </c>
      <c r="M44" s="107">
        <v>0</v>
      </c>
      <c r="N44" s="107">
        <v>0</v>
      </c>
      <c r="O44" s="107">
        <v>0</v>
      </c>
      <c r="P44" s="107">
        <v>0</v>
      </c>
      <c r="Q44" s="107">
        <v>0</v>
      </c>
      <c r="R44" s="107">
        <v>0</v>
      </c>
      <c r="S44" s="107">
        <v>0</v>
      </c>
      <c r="T44" s="107">
        <v>0</v>
      </c>
      <c r="U44" s="107">
        <v>0</v>
      </c>
      <c r="V44" s="107">
        <v>0</v>
      </c>
      <c r="W44" s="107">
        <v>0</v>
      </c>
      <c r="X44" s="107">
        <v>0</v>
      </c>
      <c r="Y44" s="107">
        <v>0</v>
      </c>
      <c r="Z44" s="107">
        <v>0</v>
      </c>
      <c r="AA44" s="107">
        <v>0</v>
      </c>
      <c r="AB44" s="107">
        <v>0</v>
      </c>
      <c r="AC44" s="107">
        <v>0</v>
      </c>
      <c r="AD44" s="107">
        <v>0</v>
      </c>
      <c r="AE44" s="107">
        <v>0</v>
      </c>
      <c r="AF44" s="107">
        <v>0</v>
      </c>
      <c r="AG44" s="107">
        <v>0</v>
      </c>
      <c r="AH44" s="107">
        <v>0</v>
      </c>
      <c r="AI44" s="107">
        <v>0</v>
      </c>
      <c r="AJ44" s="107">
        <v>0</v>
      </c>
      <c r="AK44" s="107">
        <v>0</v>
      </c>
    </row>
    <row r="45" spans="1:37" ht="18" customHeight="1" x14ac:dyDescent="0.25">
      <c r="A45" s="2" t="s">
        <v>2</v>
      </c>
      <c r="B45" s="411" t="s">
        <v>420</v>
      </c>
      <c r="C45" s="348"/>
      <c r="D45" s="431">
        <v>52572</v>
      </c>
      <c r="E45" s="348"/>
      <c r="F45" s="431">
        <v>46249</v>
      </c>
      <c r="G45" s="348"/>
      <c r="H45" s="432">
        <v>4195</v>
      </c>
      <c r="I45" s="336"/>
      <c r="J45" s="336"/>
      <c r="K45" s="348"/>
      <c r="L45" s="109">
        <v>2000</v>
      </c>
      <c r="M45" s="109">
        <v>4250</v>
      </c>
      <c r="N45" s="109">
        <v>2250</v>
      </c>
      <c r="O45" s="109">
        <v>1000</v>
      </c>
      <c r="P45" s="109">
        <v>2000</v>
      </c>
      <c r="Q45" s="109">
        <v>2000</v>
      </c>
      <c r="R45" s="109">
        <v>4445</v>
      </c>
      <c r="S45" s="109">
        <v>4845</v>
      </c>
      <c r="T45" s="109">
        <v>4168</v>
      </c>
      <c r="U45" s="109">
        <v>2372</v>
      </c>
      <c r="V45" s="109">
        <v>400</v>
      </c>
      <c r="W45" s="109">
        <v>3687</v>
      </c>
      <c r="X45" s="109">
        <v>2468</v>
      </c>
      <c r="Y45" s="109">
        <v>1828</v>
      </c>
      <c r="Z45" s="109">
        <v>3500</v>
      </c>
      <c r="AA45" s="109">
        <v>841</v>
      </c>
      <c r="AB45" s="108">
        <v>6323</v>
      </c>
      <c r="AC45" s="109">
        <v>1406</v>
      </c>
      <c r="AD45" s="109">
        <v>277</v>
      </c>
      <c r="AE45" s="109">
        <v>884</v>
      </c>
      <c r="AF45" s="109">
        <v>1</v>
      </c>
      <c r="AG45" s="109">
        <v>641</v>
      </c>
      <c r="AH45" s="109">
        <v>687</v>
      </c>
      <c r="AI45" s="109">
        <v>1468</v>
      </c>
      <c r="AJ45" s="109">
        <v>249</v>
      </c>
      <c r="AK45" s="109">
        <v>710</v>
      </c>
    </row>
    <row r="46" spans="1:37" ht="18" customHeight="1" x14ac:dyDescent="0.25">
      <c r="A46" s="2" t="s">
        <v>2</v>
      </c>
      <c r="B46" s="416" t="s">
        <v>421</v>
      </c>
      <c r="C46" s="348"/>
      <c r="D46" s="433">
        <v>100000</v>
      </c>
      <c r="E46" s="348"/>
      <c r="F46" s="433">
        <v>100000</v>
      </c>
      <c r="G46" s="348"/>
      <c r="H46" s="433">
        <v>100000</v>
      </c>
      <c r="I46" s="336"/>
      <c r="J46" s="336"/>
      <c r="K46" s="348"/>
      <c r="L46" s="110">
        <v>100000</v>
      </c>
      <c r="M46" s="110">
        <v>100000</v>
      </c>
      <c r="N46" s="110">
        <v>100000</v>
      </c>
      <c r="O46" s="110">
        <v>100000</v>
      </c>
      <c r="P46" s="110">
        <v>100000</v>
      </c>
      <c r="Q46" s="110">
        <v>100000</v>
      </c>
      <c r="R46" s="110">
        <v>100000</v>
      </c>
      <c r="S46" s="110">
        <v>100000</v>
      </c>
      <c r="T46" s="110">
        <v>100000</v>
      </c>
      <c r="U46" s="110">
        <v>100000</v>
      </c>
      <c r="V46" s="110">
        <v>100000</v>
      </c>
      <c r="W46" s="110">
        <v>100000</v>
      </c>
      <c r="X46" s="110">
        <v>100000</v>
      </c>
      <c r="Y46" s="110">
        <v>100000</v>
      </c>
      <c r="Z46" s="110">
        <v>100000</v>
      </c>
      <c r="AA46" s="110">
        <v>100000</v>
      </c>
      <c r="AB46" s="110">
        <v>100000</v>
      </c>
      <c r="AC46" s="110">
        <v>100000</v>
      </c>
      <c r="AD46" s="110">
        <v>100000</v>
      </c>
      <c r="AE46" s="110">
        <v>100000</v>
      </c>
      <c r="AF46" s="110">
        <v>100000</v>
      </c>
      <c r="AG46" s="110">
        <v>100000</v>
      </c>
      <c r="AH46" s="110">
        <v>100000</v>
      </c>
      <c r="AI46" s="110">
        <v>100000</v>
      </c>
      <c r="AJ46" s="110">
        <v>100000</v>
      </c>
      <c r="AK46" s="110">
        <v>100000</v>
      </c>
    </row>
    <row r="47" spans="1:37" ht="18" customHeight="1" x14ac:dyDescent="0.25">
      <c r="A47" s="2" t="s">
        <v>2</v>
      </c>
      <c r="B47" s="414" t="s">
        <v>422</v>
      </c>
      <c r="C47" s="348"/>
      <c r="D47" s="429">
        <v>97917.042496195703</v>
      </c>
      <c r="E47" s="348"/>
      <c r="F47" s="429">
        <v>97632.267900062696</v>
      </c>
      <c r="G47" s="348"/>
      <c r="H47" s="429">
        <v>100000</v>
      </c>
      <c r="I47" s="336"/>
      <c r="J47" s="336"/>
      <c r="K47" s="348"/>
      <c r="L47" s="111">
        <v>100000</v>
      </c>
      <c r="M47" s="111">
        <v>100000</v>
      </c>
      <c r="N47" s="111">
        <v>51331</v>
      </c>
      <c r="O47" s="111">
        <v>100000</v>
      </c>
      <c r="P47" s="111">
        <v>100000</v>
      </c>
      <c r="Q47" s="111">
        <v>100000</v>
      </c>
      <c r="R47" s="111">
        <v>100000</v>
      </c>
      <c r="S47" s="111">
        <v>100000</v>
      </c>
      <c r="T47" s="111">
        <v>100000</v>
      </c>
      <c r="U47" s="111">
        <v>100000</v>
      </c>
      <c r="V47" s="111">
        <v>100000</v>
      </c>
      <c r="W47" s="111">
        <v>100000</v>
      </c>
      <c r="X47" s="111">
        <v>100000</v>
      </c>
      <c r="Y47" s="111">
        <v>100000</v>
      </c>
      <c r="Z47" s="111">
        <v>100000</v>
      </c>
      <c r="AA47" s="111">
        <v>100000</v>
      </c>
      <c r="AB47" s="111">
        <v>100000</v>
      </c>
      <c r="AC47" s="111">
        <v>100000</v>
      </c>
      <c r="AD47" s="111">
        <v>100000</v>
      </c>
      <c r="AE47" s="111">
        <v>100000</v>
      </c>
      <c r="AF47" s="111">
        <v>100000</v>
      </c>
      <c r="AG47" s="111">
        <v>100000</v>
      </c>
      <c r="AH47" s="111">
        <v>100000</v>
      </c>
      <c r="AI47" s="111">
        <v>100000</v>
      </c>
      <c r="AJ47" s="111">
        <v>100000</v>
      </c>
      <c r="AK47" s="111">
        <v>100000</v>
      </c>
    </row>
    <row r="48" spans="1:37" ht="18" customHeight="1" x14ac:dyDescent="0.25">
      <c r="A48" s="2" t="s">
        <v>2</v>
      </c>
      <c r="B48" s="411" t="s">
        <v>423</v>
      </c>
      <c r="C48" s="348"/>
      <c r="D48" s="430">
        <v>0.97917042496195705</v>
      </c>
      <c r="E48" s="348"/>
      <c r="F48" s="430">
        <v>0.97632267900062697</v>
      </c>
      <c r="G48" s="348"/>
      <c r="H48" s="430">
        <v>1</v>
      </c>
      <c r="I48" s="336"/>
      <c r="J48" s="336"/>
      <c r="K48" s="348"/>
      <c r="L48" s="112">
        <v>1</v>
      </c>
      <c r="M48" s="112">
        <v>1</v>
      </c>
      <c r="N48" s="112">
        <v>0.51331000000000004</v>
      </c>
      <c r="O48" s="112">
        <v>1</v>
      </c>
      <c r="P48" s="112">
        <v>1</v>
      </c>
      <c r="Q48" s="112">
        <v>1</v>
      </c>
      <c r="R48" s="112">
        <v>1</v>
      </c>
      <c r="S48" s="112">
        <v>1</v>
      </c>
      <c r="T48" s="112">
        <v>1</v>
      </c>
      <c r="U48" s="112">
        <v>1</v>
      </c>
      <c r="V48" s="112">
        <v>1</v>
      </c>
      <c r="W48" s="112">
        <v>1</v>
      </c>
      <c r="X48" s="112">
        <v>1</v>
      </c>
      <c r="Y48" s="112">
        <v>1</v>
      </c>
      <c r="Z48" s="112">
        <v>1</v>
      </c>
      <c r="AA48" s="112">
        <v>1</v>
      </c>
      <c r="AB48" s="112">
        <v>1</v>
      </c>
      <c r="AC48" s="112">
        <v>1</v>
      </c>
      <c r="AD48" s="112">
        <v>1</v>
      </c>
      <c r="AE48" s="112">
        <v>1</v>
      </c>
      <c r="AF48" s="112">
        <v>1</v>
      </c>
      <c r="AG48" s="112">
        <v>1</v>
      </c>
      <c r="AH48" s="112">
        <v>1</v>
      </c>
      <c r="AI48" s="112">
        <v>1</v>
      </c>
      <c r="AJ48" s="112">
        <v>1</v>
      </c>
      <c r="AK48" s="112">
        <v>1</v>
      </c>
    </row>
    <row r="49" spans="1:37" ht="18" customHeight="1" x14ac:dyDescent="0.25">
      <c r="A49" s="2" t="s">
        <v>2</v>
      </c>
      <c r="B49" s="341" t="s">
        <v>2</v>
      </c>
      <c r="C49" s="336"/>
      <c r="D49" s="341" t="s">
        <v>2</v>
      </c>
      <c r="E49" s="336"/>
      <c r="F49" s="341" t="s">
        <v>2</v>
      </c>
      <c r="G49" s="336"/>
      <c r="H49" s="428" t="s">
        <v>2</v>
      </c>
      <c r="I49" s="336"/>
      <c r="J49" s="336"/>
      <c r="K49" s="336"/>
      <c r="L49" s="88" t="s">
        <v>2</v>
      </c>
      <c r="M49" s="88" t="s">
        <v>2</v>
      </c>
      <c r="N49" s="88" t="s">
        <v>2</v>
      </c>
      <c r="O49" s="88" t="s">
        <v>2</v>
      </c>
      <c r="P49" s="88" t="s">
        <v>2</v>
      </c>
      <c r="Q49" s="88" t="s">
        <v>2</v>
      </c>
      <c r="R49" s="88" t="s">
        <v>2</v>
      </c>
      <c r="S49" s="88" t="s">
        <v>2</v>
      </c>
      <c r="T49" s="88" t="s">
        <v>2</v>
      </c>
      <c r="U49" s="88" t="s">
        <v>2</v>
      </c>
      <c r="V49" s="88" t="s">
        <v>2</v>
      </c>
      <c r="W49" s="88" t="s">
        <v>2</v>
      </c>
      <c r="X49" s="88" t="s">
        <v>2</v>
      </c>
      <c r="Y49" s="88" t="s">
        <v>2</v>
      </c>
      <c r="Z49" s="88" t="s">
        <v>2</v>
      </c>
      <c r="AA49" s="88" t="s">
        <v>2</v>
      </c>
      <c r="AB49" s="2" t="s">
        <v>2</v>
      </c>
      <c r="AC49" s="88" t="s">
        <v>2</v>
      </c>
      <c r="AD49" s="88" t="s">
        <v>2</v>
      </c>
      <c r="AE49" s="88" t="s">
        <v>2</v>
      </c>
      <c r="AF49" s="88" t="s">
        <v>2</v>
      </c>
      <c r="AG49" s="88" t="s">
        <v>2</v>
      </c>
      <c r="AH49" s="88" t="s">
        <v>2</v>
      </c>
      <c r="AI49" s="88" t="s">
        <v>2</v>
      </c>
      <c r="AJ49" s="88" t="s">
        <v>2</v>
      </c>
      <c r="AK49" s="88" t="s">
        <v>2</v>
      </c>
    </row>
    <row r="50" spans="1:37" ht="18" customHeight="1" x14ac:dyDescent="0.25">
      <c r="A50" s="2" t="s">
        <v>2</v>
      </c>
      <c r="B50" s="341" t="s">
        <v>2</v>
      </c>
      <c r="C50" s="336"/>
      <c r="D50" s="341" t="s">
        <v>2</v>
      </c>
      <c r="E50" s="336"/>
      <c r="F50" s="341" t="s">
        <v>2</v>
      </c>
      <c r="G50" s="336"/>
      <c r="H50" s="428" t="s">
        <v>2</v>
      </c>
      <c r="I50" s="336"/>
      <c r="J50" s="336"/>
      <c r="K50" s="336"/>
      <c r="L50" s="88" t="s">
        <v>2</v>
      </c>
      <c r="M50" s="88" t="s">
        <v>2</v>
      </c>
      <c r="N50" s="88" t="s">
        <v>2</v>
      </c>
      <c r="O50" s="88" t="s">
        <v>2</v>
      </c>
      <c r="P50" s="88" t="s">
        <v>2</v>
      </c>
      <c r="Q50" s="88" t="s">
        <v>2</v>
      </c>
      <c r="R50" s="88" t="s">
        <v>2</v>
      </c>
      <c r="S50" s="88" t="s">
        <v>2</v>
      </c>
      <c r="T50" s="88" t="s">
        <v>2</v>
      </c>
      <c r="U50" s="88" t="s">
        <v>2</v>
      </c>
      <c r="V50" s="88" t="s">
        <v>2</v>
      </c>
      <c r="W50" s="88" t="s">
        <v>2</v>
      </c>
      <c r="X50" s="88" t="s">
        <v>2</v>
      </c>
      <c r="Y50" s="88" t="s">
        <v>2</v>
      </c>
      <c r="Z50" s="88" t="s">
        <v>2</v>
      </c>
      <c r="AA50" s="88" t="s">
        <v>2</v>
      </c>
      <c r="AB50" s="2" t="s">
        <v>2</v>
      </c>
      <c r="AC50" s="88" t="s">
        <v>2</v>
      </c>
      <c r="AD50" s="88" t="s">
        <v>2</v>
      </c>
      <c r="AE50" s="88" t="s">
        <v>2</v>
      </c>
      <c r="AF50" s="88" t="s">
        <v>2</v>
      </c>
      <c r="AG50" s="88" t="s">
        <v>2</v>
      </c>
      <c r="AH50" s="88" t="s">
        <v>2</v>
      </c>
      <c r="AI50" s="88" t="s">
        <v>2</v>
      </c>
      <c r="AJ50" s="88" t="s">
        <v>2</v>
      </c>
      <c r="AK50" s="88" t="s">
        <v>2</v>
      </c>
    </row>
    <row r="51" spans="1:37" ht="18" customHeight="1" x14ac:dyDescent="0.25">
      <c r="A51" s="2" t="s">
        <v>2</v>
      </c>
      <c r="B51" s="411" t="s">
        <v>424</v>
      </c>
      <c r="C51" s="336"/>
      <c r="D51" s="336"/>
      <c r="E51" s="348"/>
      <c r="F51" s="425" t="s">
        <v>425</v>
      </c>
      <c r="G51" s="348"/>
      <c r="H51" s="425" t="s">
        <v>288</v>
      </c>
      <c r="I51" s="336"/>
      <c r="J51" s="336"/>
      <c r="K51" s="348"/>
      <c r="L51" s="92" t="s">
        <v>289</v>
      </c>
      <c r="M51" s="92" t="s">
        <v>290</v>
      </c>
      <c r="N51" s="92" t="s">
        <v>291</v>
      </c>
      <c r="O51" s="92" t="s">
        <v>292</v>
      </c>
      <c r="P51" s="92" t="s">
        <v>293</v>
      </c>
      <c r="Q51" s="92" t="s">
        <v>294</v>
      </c>
      <c r="R51" s="92" t="s">
        <v>295</v>
      </c>
      <c r="S51" s="92" t="s">
        <v>296</v>
      </c>
      <c r="T51" s="92" t="s">
        <v>297</v>
      </c>
      <c r="U51" s="92" t="s">
        <v>298</v>
      </c>
      <c r="V51" s="92" t="s">
        <v>299</v>
      </c>
      <c r="W51" s="92" t="s">
        <v>300</v>
      </c>
      <c r="X51" s="92" t="s">
        <v>301</v>
      </c>
      <c r="Y51" s="92" t="s">
        <v>302</v>
      </c>
      <c r="Z51" s="92" t="s">
        <v>303</v>
      </c>
      <c r="AA51" s="92" t="s">
        <v>304</v>
      </c>
      <c r="AB51" s="92" t="s">
        <v>426</v>
      </c>
      <c r="AC51" s="92" t="s">
        <v>306</v>
      </c>
      <c r="AD51" s="92" t="s">
        <v>307</v>
      </c>
      <c r="AE51" s="92" t="s">
        <v>308</v>
      </c>
      <c r="AF51" s="92" t="s">
        <v>309</v>
      </c>
      <c r="AG51" s="92" t="s">
        <v>310</v>
      </c>
      <c r="AH51" s="92" t="s">
        <v>311</v>
      </c>
      <c r="AI51" s="92" t="s">
        <v>312</v>
      </c>
      <c r="AJ51" s="92" t="s">
        <v>313</v>
      </c>
      <c r="AK51" s="92" t="s">
        <v>314</v>
      </c>
    </row>
    <row r="52" spans="1:37" ht="18" customHeight="1" x14ac:dyDescent="0.25">
      <c r="A52" s="2" t="s">
        <v>2</v>
      </c>
      <c r="B52" s="416" t="s">
        <v>427</v>
      </c>
      <c r="C52" s="336"/>
      <c r="D52" s="336"/>
      <c r="E52" s="348"/>
      <c r="F52" s="417">
        <v>2020076782.4000001</v>
      </c>
      <c r="G52" s="348"/>
      <c r="H52" s="417">
        <v>183230385.58000001</v>
      </c>
      <c r="I52" s="336"/>
      <c r="J52" s="336"/>
      <c r="K52" s="348"/>
      <c r="L52" s="96">
        <v>87356560.459999993</v>
      </c>
      <c r="M52" s="96">
        <v>185632690.97999999</v>
      </c>
      <c r="N52" s="96">
        <v>98276130.519999996</v>
      </c>
      <c r="O52" s="96">
        <v>43678280.229999997</v>
      </c>
      <c r="P52" s="96">
        <v>87356560.459999993</v>
      </c>
      <c r="Q52" s="96">
        <v>87356560.459999993</v>
      </c>
      <c r="R52" s="96">
        <v>194149955.63</v>
      </c>
      <c r="S52" s="96">
        <v>211621267.72</v>
      </c>
      <c r="T52" s="96">
        <v>182051072</v>
      </c>
      <c r="U52" s="96">
        <v>103604880.70999999</v>
      </c>
      <c r="V52" s="96">
        <v>17471312.09</v>
      </c>
      <c r="W52" s="96">
        <v>161041819.21000001</v>
      </c>
      <c r="X52" s="96">
        <v>107797995.61</v>
      </c>
      <c r="Y52" s="96">
        <v>79843896.260000005</v>
      </c>
      <c r="Z52" s="96">
        <v>152873980.81</v>
      </c>
      <c r="AA52" s="96">
        <v>36733433.670000002</v>
      </c>
      <c r="AB52" s="96">
        <v>1387776782.4000001</v>
      </c>
      <c r="AC52" s="96">
        <v>308589934.51999998</v>
      </c>
      <c r="AD52" s="96">
        <v>60796167.759999998</v>
      </c>
      <c r="AE52" s="96">
        <v>194020983.02000001</v>
      </c>
      <c r="AF52" s="96">
        <v>219480.75</v>
      </c>
      <c r="AG52" s="96">
        <v>140687160.77000001</v>
      </c>
      <c r="AH52" s="96">
        <v>150783275.27000001</v>
      </c>
      <c r="AI52" s="96">
        <v>322197741.02999997</v>
      </c>
      <c r="AJ52" s="96">
        <v>54650706.759999998</v>
      </c>
      <c r="AK52" s="96">
        <v>155831332.52000001</v>
      </c>
    </row>
    <row r="53" spans="1:37" ht="18" customHeight="1" x14ac:dyDescent="0.25">
      <c r="A53" s="2" t="s">
        <v>2</v>
      </c>
      <c r="B53" s="414" t="s">
        <v>428</v>
      </c>
      <c r="C53" s="336"/>
      <c r="D53" s="336"/>
      <c r="E53" s="348"/>
      <c r="F53" s="426">
        <v>0.30400057796295299</v>
      </c>
      <c r="G53" s="348"/>
      <c r="H53" s="426">
        <v>0.30400057796295299</v>
      </c>
      <c r="I53" s="336"/>
      <c r="J53" s="336"/>
      <c r="K53" s="348"/>
      <c r="L53" s="113">
        <v>0.30400057796295299</v>
      </c>
      <c r="M53" s="113">
        <v>0.30400057796295299</v>
      </c>
      <c r="N53" s="113">
        <v>0.30400057796295299</v>
      </c>
      <c r="O53" s="113">
        <v>0.30400057796295299</v>
      </c>
      <c r="P53" s="113">
        <v>0.30400057796295299</v>
      </c>
      <c r="Q53" s="113">
        <v>0.30400057796295299</v>
      </c>
      <c r="R53" s="113">
        <v>0.30400057796295299</v>
      </c>
      <c r="S53" s="113">
        <v>0.30400057796295299</v>
      </c>
      <c r="T53" s="113">
        <v>0.30400057796295299</v>
      </c>
      <c r="U53" s="113">
        <v>0.30400057796295299</v>
      </c>
      <c r="V53" s="113">
        <v>0.30400057796295299</v>
      </c>
      <c r="W53" s="113">
        <v>0.30400057796295299</v>
      </c>
      <c r="X53" s="113">
        <v>0.30400057796295299</v>
      </c>
      <c r="Y53" s="113">
        <v>0.30400057796295299</v>
      </c>
      <c r="Z53" s="113">
        <v>0.30400057796295299</v>
      </c>
      <c r="AA53" s="113">
        <v>0.30400057796295299</v>
      </c>
      <c r="AB53" s="113">
        <v>0.208845994176487</v>
      </c>
      <c r="AC53" s="113">
        <v>0.208845994176487</v>
      </c>
      <c r="AD53" s="113">
        <v>0.208845994176487</v>
      </c>
      <c r="AE53" s="113">
        <v>0.208845994176487</v>
      </c>
      <c r="AF53" s="113">
        <v>0.208845994176487</v>
      </c>
      <c r="AG53" s="113">
        <v>0.208845994176487</v>
      </c>
      <c r="AH53" s="113">
        <v>0.208845994176487</v>
      </c>
      <c r="AI53" s="113">
        <v>0.208845994176487</v>
      </c>
      <c r="AJ53" s="113">
        <v>0.208845994176487</v>
      </c>
      <c r="AK53" s="113">
        <v>0.208845994176487</v>
      </c>
    </row>
    <row r="54" spans="1:37" x14ac:dyDescent="0.25">
      <c r="A54" s="2" t="s">
        <v>2</v>
      </c>
      <c r="B54" s="416" t="s">
        <v>429</v>
      </c>
      <c r="C54" s="336"/>
      <c r="D54" s="336"/>
      <c r="E54" s="348"/>
      <c r="F54" s="417">
        <v>1984229491.0599999</v>
      </c>
      <c r="G54" s="348"/>
      <c r="H54" s="417">
        <v>184343632.41999999</v>
      </c>
      <c r="I54" s="336"/>
      <c r="J54" s="336"/>
      <c r="K54" s="348"/>
      <c r="L54" s="96">
        <v>87887309.849999994</v>
      </c>
      <c r="M54" s="96">
        <v>186760533.44</v>
      </c>
      <c r="N54" s="96">
        <v>50752617.960000001</v>
      </c>
      <c r="O54" s="96">
        <v>43943654.93</v>
      </c>
      <c r="P54" s="96">
        <v>87887309.849999994</v>
      </c>
      <c r="Q54" s="96">
        <v>87887309.849999994</v>
      </c>
      <c r="R54" s="96">
        <v>195329546.15000001</v>
      </c>
      <c r="S54" s="96">
        <v>212907008.12</v>
      </c>
      <c r="T54" s="96">
        <v>183157153.72999999</v>
      </c>
      <c r="U54" s="96">
        <v>104234349.48</v>
      </c>
      <c r="V54" s="96">
        <v>17577461.969999999</v>
      </c>
      <c r="W54" s="96">
        <v>162020255.71000001</v>
      </c>
      <c r="X54" s="96">
        <v>108452940.36</v>
      </c>
      <c r="Y54" s="96">
        <v>80329001.209999993</v>
      </c>
      <c r="Z54" s="96">
        <v>153802792.24000001</v>
      </c>
      <c r="AA54" s="96">
        <v>36956613.789999999</v>
      </c>
      <c r="AB54" s="96">
        <v>1351929491.0599999</v>
      </c>
      <c r="AC54" s="96">
        <v>300618830.37</v>
      </c>
      <c r="AD54" s="96">
        <v>59225758.189999998</v>
      </c>
      <c r="AE54" s="96">
        <v>189009278.84</v>
      </c>
      <c r="AF54" s="96">
        <v>213811.4</v>
      </c>
      <c r="AG54" s="96">
        <v>137053108.30000001</v>
      </c>
      <c r="AH54" s="96">
        <v>146888432.75999999</v>
      </c>
      <c r="AI54" s="96">
        <v>313875137.25999999</v>
      </c>
      <c r="AJ54" s="96">
        <v>53239038.950000003</v>
      </c>
      <c r="AK54" s="96">
        <v>151806094.99000001</v>
      </c>
    </row>
    <row r="55" spans="1:37" ht="18" customHeight="1" x14ac:dyDescent="0.25">
      <c r="A55" s="2" t="s">
        <v>2</v>
      </c>
      <c r="B55" s="414" t="s">
        <v>430</v>
      </c>
      <c r="C55" s="336"/>
      <c r="D55" s="336"/>
      <c r="E55" s="348"/>
      <c r="F55" s="426">
        <v>0.30528372333421999</v>
      </c>
      <c r="G55" s="348"/>
      <c r="H55" s="426">
        <v>0.30528372333421999</v>
      </c>
      <c r="I55" s="336"/>
      <c r="J55" s="336"/>
      <c r="K55" s="348"/>
      <c r="L55" s="113">
        <v>0.30528372333421999</v>
      </c>
      <c r="M55" s="113">
        <v>0.30528372333421999</v>
      </c>
      <c r="N55" s="113">
        <v>0.30528372333421999</v>
      </c>
      <c r="O55" s="113">
        <v>0.30528372333421999</v>
      </c>
      <c r="P55" s="113">
        <v>0.30528372333421999</v>
      </c>
      <c r="Q55" s="113">
        <v>0.30528372333421999</v>
      </c>
      <c r="R55" s="113">
        <v>0.30528372333421999</v>
      </c>
      <c r="S55" s="113">
        <v>0.30528372333421999</v>
      </c>
      <c r="T55" s="113">
        <v>0.30528372333421999</v>
      </c>
      <c r="U55" s="113">
        <v>0.30528372333421999</v>
      </c>
      <c r="V55" s="113">
        <v>0.30528372333421999</v>
      </c>
      <c r="W55" s="113">
        <v>0.30528372333421999</v>
      </c>
      <c r="X55" s="113">
        <v>0.30528372333421999</v>
      </c>
      <c r="Y55" s="113">
        <v>0.30528372333421999</v>
      </c>
      <c r="Z55" s="113">
        <v>0.30528372333421999</v>
      </c>
      <c r="AA55" s="113">
        <v>0.30528372333421999</v>
      </c>
      <c r="AB55" s="113">
        <v>0.208001176565344</v>
      </c>
      <c r="AC55" s="113">
        <v>0.208001176565344</v>
      </c>
      <c r="AD55" s="113">
        <v>0.208001176565344</v>
      </c>
      <c r="AE55" s="113">
        <v>0.208001176565344</v>
      </c>
      <c r="AF55" s="113">
        <v>0.208001176565344</v>
      </c>
      <c r="AG55" s="113">
        <v>0.208001176565344</v>
      </c>
      <c r="AH55" s="113">
        <v>0.208001176565344</v>
      </c>
      <c r="AI55" s="113">
        <v>0.208001176565344</v>
      </c>
      <c r="AJ55" s="113">
        <v>0.208001176565344</v>
      </c>
      <c r="AK55" s="113">
        <v>0.208001176565344</v>
      </c>
    </row>
    <row r="56" spans="1:37" x14ac:dyDescent="0.25">
      <c r="A56" s="2" t="s">
        <v>2</v>
      </c>
      <c r="B56" s="416" t="s">
        <v>431</v>
      </c>
      <c r="C56" s="336"/>
      <c r="D56" s="336"/>
      <c r="E56" s="348"/>
      <c r="F56" s="427" t="s">
        <v>432</v>
      </c>
      <c r="G56" s="348"/>
      <c r="H56" s="427" t="s">
        <v>432</v>
      </c>
      <c r="I56" s="336"/>
      <c r="J56" s="336"/>
      <c r="K56" s="348"/>
      <c r="L56" s="107" t="s">
        <v>432</v>
      </c>
      <c r="M56" s="107" t="s">
        <v>432</v>
      </c>
      <c r="N56" s="107" t="s">
        <v>432</v>
      </c>
      <c r="O56" s="107" t="s">
        <v>432</v>
      </c>
      <c r="P56" s="107" t="s">
        <v>432</v>
      </c>
      <c r="Q56" s="107" t="s">
        <v>432</v>
      </c>
      <c r="R56" s="107" t="s">
        <v>432</v>
      </c>
      <c r="S56" s="107" t="s">
        <v>432</v>
      </c>
      <c r="T56" s="107" t="s">
        <v>432</v>
      </c>
      <c r="U56" s="107" t="s">
        <v>432</v>
      </c>
      <c r="V56" s="107" t="s">
        <v>432</v>
      </c>
      <c r="W56" s="107" t="s">
        <v>432</v>
      </c>
      <c r="X56" s="107" t="s">
        <v>432</v>
      </c>
      <c r="Y56" s="107" t="s">
        <v>432</v>
      </c>
      <c r="Z56" s="107" t="s">
        <v>432</v>
      </c>
      <c r="AA56" s="107" t="s">
        <v>432</v>
      </c>
      <c r="AB56" s="107" t="s">
        <v>433</v>
      </c>
      <c r="AC56" s="107" t="s">
        <v>433</v>
      </c>
      <c r="AD56" s="107" t="s">
        <v>433</v>
      </c>
      <c r="AE56" s="107" t="s">
        <v>433</v>
      </c>
      <c r="AF56" s="107" t="s">
        <v>433</v>
      </c>
      <c r="AG56" s="107" t="s">
        <v>433</v>
      </c>
      <c r="AH56" s="107" t="s">
        <v>433</v>
      </c>
      <c r="AI56" s="107" t="s">
        <v>433</v>
      </c>
      <c r="AJ56" s="107" t="s">
        <v>433</v>
      </c>
      <c r="AK56" s="107" t="s">
        <v>433</v>
      </c>
    </row>
    <row r="57" spans="1:37" ht="0" hidden="1" customHeight="1" x14ac:dyDescent="0.25"/>
    <row r="58" spans="1:37" ht="1.7" customHeight="1" x14ac:dyDescent="0.25"/>
    <row r="59" spans="1:37" x14ac:dyDescent="0.25">
      <c r="A59" s="2" t="s">
        <v>2</v>
      </c>
      <c r="B59" s="423" t="s">
        <v>2</v>
      </c>
      <c r="C59" s="348"/>
      <c r="D59" s="114" t="s">
        <v>2</v>
      </c>
      <c r="E59" s="424" t="s">
        <v>2</v>
      </c>
      <c r="F59" s="348"/>
      <c r="G59" s="424" t="s">
        <v>2</v>
      </c>
      <c r="H59" s="348"/>
      <c r="I59" s="115" t="s">
        <v>2</v>
      </c>
    </row>
    <row r="60" spans="1:37" ht="48" x14ac:dyDescent="0.25">
      <c r="A60" s="2" t="s">
        <v>2</v>
      </c>
      <c r="B60" s="411" t="s">
        <v>434</v>
      </c>
      <c r="C60" s="348"/>
      <c r="D60" s="92" t="s">
        <v>435</v>
      </c>
      <c r="E60" s="425" t="s">
        <v>436</v>
      </c>
      <c r="F60" s="348"/>
      <c r="G60" s="425" t="s">
        <v>437</v>
      </c>
      <c r="H60" s="348"/>
      <c r="I60" s="116" t="s">
        <v>438</v>
      </c>
    </row>
    <row r="61" spans="1:37" x14ac:dyDescent="0.25">
      <c r="A61" s="2" t="s">
        <v>2</v>
      </c>
      <c r="B61" s="420" t="s">
        <v>439</v>
      </c>
      <c r="C61" s="348"/>
      <c r="D61" s="117">
        <v>842658196.10000002</v>
      </c>
      <c r="E61" s="418">
        <v>0</v>
      </c>
      <c r="F61" s="348"/>
      <c r="G61" s="418">
        <v>0</v>
      </c>
      <c r="H61" s="348"/>
      <c r="I61" s="118">
        <v>842658196.10000002</v>
      </c>
    </row>
    <row r="62" spans="1:37" x14ac:dyDescent="0.25">
      <c r="A62" s="2" t="s">
        <v>2</v>
      </c>
      <c r="B62" s="421" t="s">
        <v>440</v>
      </c>
      <c r="C62" s="348"/>
      <c r="D62" s="98">
        <v>703658146.64999998</v>
      </c>
      <c r="E62" s="422">
        <v>0</v>
      </c>
      <c r="F62" s="348"/>
      <c r="G62" s="422">
        <v>0</v>
      </c>
      <c r="H62" s="348"/>
      <c r="I62" s="119">
        <v>703658146.64999998</v>
      </c>
    </row>
    <row r="63" spans="1:37" x14ac:dyDescent="0.25">
      <c r="A63" s="2" t="s">
        <v>2</v>
      </c>
      <c r="B63" s="414" t="s">
        <v>441</v>
      </c>
      <c r="C63" s="348"/>
      <c r="D63" s="97">
        <v>0</v>
      </c>
      <c r="E63" s="418">
        <v>5006190.34</v>
      </c>
      <c r="F63" s="348"/>
      <c r="G63" s="418">
        <v>0</v>
      </c>
      <c r="H63" s="348"/>
      <c r="I63" s="120">
        <v>5006190.34</v>
      </c>
    </row>
    <row r="64" spans="1:37" x14ac:dyDescent="0.25">
      <c r="A64" s="2" t="s">
        <v>2</v>
      </c>
      <c r="B64" s="416" t="s">
        <v>442</v>
      </c>
      <c r="C64" s="348"/>
      <c r="D64" s="121">
        <v>0</v>
      </c>
      <c r="E64" s="419">
        <v>-5006190.34</v>
      </c>
      <c r="F64" s="348"/>
      <c r="G64" s="419">
        <v>0</v>
      </c>
      <c r="H64" s="348"/>
      <c r="I64" s="122">
        <v>-5006190.34</v>
      </c>
    </row>
    <row r="65" spans="1:9" x14ac:dyDescent="0.25">
      <c r="A65" s="2" t="s">
        <v>2</v>
      </c>
      <c r="B65" s="414" t="s">
        <v>443</v>
      </c>
      <c r="C65" s="348"/>
      <c r="D65" s="123">
        <v>-17922955.890000001</v>
      </c>
      <c r="E65" s="415">
        <v>0</v>
      </c>
      <c r="F65" s="348"/>
      <c r="G65" s="415">
        <v>0</v>
      </c>
      <c r="H65" s="348"/>
      <c r="I65" s="124">
        <v>-17922955.890000001</v>
      </c>
    </row>
    <row r="66" spans="1:9" x14ac:dyDescent="0.25">
      <c r="A66" s="2" t="s">
        <v>2</v>
      </c>
      <c r="B66" s="416" t="s">
        <v>444</v>
      </c>
      <c r="C66" s="348"/>
      <c r="D66" s="96">
        <v>0</v>
      </c>
      <c r="E66" s="417">
        <v>0</v>
      </c>
      <c r="F66" s="348"/>
      <c r="G66" s="417">
        <v>0</v>
      </c>
      <c r="H66" s="348"/>
      <c r="I66" s="125">
        <v>0</v>
      </c>
    </row>
    <row r="67" spans="1:9" x14ac:dyDescent="0.25">
      <c r="A67" s="2" t="s">
        <v>2</v>
      </c>
      <c r="B67" s="411" t="s">
        <v>445</v>
      </c>
      <c r="C67" s="348"/>
      <c r="D67" s="126">
        <v>685735190.75999999</v>
      </c>
      <c r="E67" s="412">
        <v>0</v>
      </c>
      <c r="F67" s="348"/>
      <c r="G67" s="413" t="s">
        <v>249</v>
      </c>
      <c r="H67" s="348"/>
      <c r="I67" s="127">
        <v>685735190.75999999</v>
      </c>
    </row>
  </sheetData>
  <sheetProtection sheet="1" objects="1" scenarios="1"/>
  <mergeCells count="237">
    <mergeCell ref="B5:C5"/>
    <mergeCell ref="D5:E5"/>
    <mergeCell ref="F5:G5"/>
    <mergeCell ref="H5:K5"/>
    <mergeCell ref="B6:C6"/>
    <mergeCell ref="D6:E6"/>
    <mergeCell ref="F6:G6"/>
    <mergeCell ref="H6:K6"/>
    <mergeCell ref="A1:B3"/>
    <mergeCell ref="C1:AK1"/>
    <mergeCell ref="C2:AK2"/>
    <mergeCell ref="C3:AK3"/>
    <mergeCell ref="B4:C4"/>
    <mergeCell ref="D4:E4"/>
    <mergeCell ref="F4:G4"/>
    <mergeCell ref="H4:K4"/>
    <mergeCell ref="B9:C9"/>
    <mergeCell ref="D9:E9"/>
    <mergeCell ref="F9:G9"/>
    <mergeCell ref="H9:K9"/>
    <mergeCell ref="B10:C10"/>
    <mergeCell ref="D10:E10"/>
    <mergeCell ref="F10:G10"/>
    <mergeCell ref="H10:K10"/>
    <mergeCell ref="B7:C7"/>
    <mergeCell ref="D7:E7"/>
    <mergeCell ref="F7:G7"/>
    <mergeCell ref="H7:K7"/>
    <mergeCell ref="B8:C8"/>
    <mergeCell ref="D8:E8"/>
    <mergeCell ref="F8:G8"/>
    <mergeCell ref="H8:K8"/>
    <mergeCell ref="B13:C13"/>
    <mergeCell ref="D13:E13"/>
    <mergeCell ref="F13:G13"/>
    <mergeCell ref="H13:K13"/>
    <mergeCell ref="B14:C14"/>
    <mergeCell ref="D14:E14"/>
    <mergeCell ref="F14:G14"/>
    <mergeCell ref="H14:K14"/>
    <mergeCell ref="B11:C11"/>
    <mergeCell ref="D11:E11"/>
    <mergeCell ref="F11:G11"/>
    <mergeCell ref="H11:K11"/>
    <mergeCell ref="B12:C12"/>
    <mergeCell ref="D12:E12"/>
    <mergeCell ref="F12:G12"/>
    <mergeCell ref="H12:K12"/>
    <mergeCell ref="B17:C17"/>
    <mergeCell ref="D17:E17"/>
    <mergeCell ref="F17:G17"/>
    <mergeCell ref="H17:K17"/>
    <mergeCell ref="B18:C18"/>
    <mergeCell ref="D18:E18"/>
    <mergeCell ref="F18:G18"/>
    <mergeCell ref="H18:K18"/>
    <mergeCell ref="B15:C15"/>
    <mergeCell ref="D15:E15"/>
    <mergeCell ref="F15:G15"/>
    <mergeCell ref="H15:K15"/>
    <mergeCell ref="B16:C16"/>
    <mergeCell ref="D16:E16"/>
    <mergeCell ref="F16:G16"/>
    <mergeCell ref="H16:K16"/>
    <mergeCell ref="B21:C21"/>
    <mergeCell ref="D21:E21"/>
    <mergeCell ref="F21:G21"/>
    <mergeCell ref="H21:K21"/>
    <mergeCell ref="B22:C22"/>
    <mergeCell ref="D22:E22"/>
    <mergeCell ref="F22:G22"/>
    <mergeCell ref="H22:K22"/>
    <mergeCell ref="B19:C19"/>
    <mergeCell ref="D19:E19"/>
    <mergeCell ref="F19:G19"/>
    <mergeCell ref="H19:K19"/>
    <mergeCell ref="B20:C20"/>
    <mergeCell ref="D20:E20"/>
    <mergeCell ref="F20:G20"/>
    <mergeCell ref="H20:K20"/>
    <mergeCell ref="B25:C25"/>
    <mergeCell ref="D25:E25"/>
    <mergeCell ref="F25:G25"/>
    <mergeCell ref="H25:K25"/>
    <mergeCell ref="B26:C26"/>
    <mergeCell ref="D26:E26"/>
    <mergeCell ref="F26:G26"/>
    <mergeCell ref="H26:K26"/>
    <mergeCell ref="B23:C23"/>
    <mergeCell ref="D23:E23"/>
    <mergeCell ref="F23:G23"/>
    <mergeCell ref="H23:K23"/>
    <mergeCell ref="B24:C24"/>
    <mergeCell ref="D24:E24"/>
    <mergeCell ref="F24:G24"/>
    <mergeCell ref="H24:K24"/>
    <mergeCell ref="B29:C29"/>
    <mergeCell ref="D29:E29"/>
    <mergeCell ref="F29:G29"/>
    <mergeCell ref="H29:K29"/>
    <mergeCell ref="B30:C30"/>
    <mergeCell ref="D30:E30"/>
    <mergeCell ref="F30:G30"/>
    <mergeCell ref="H30:K30"/>
    <mergeCell ref="B27:C27"/>
    <mergeCell ref="D27:E27"/>
    <mergeCell ref="F27:G27"/>
    <mergeCell ref="H27:K27"/>
    <mergeCell ref="B28:C28"/>
    <mergeCell ref="D28:E28"/>
    <mergeCell ref="F28:G28"/>
    <mergeCell ref="H28:K28"/>
    <mergeCell ref="B33:C33"/>
    <mergeCell ref="D33:E33"/>
    <mergeCell ref="F33:G33"/>
    <mergeCell ref="H33:K33"/>
    <mergeCell ref="B34:C34"/>
    <mergeCell ref="D34:E34"/>
    <mergeCell ref="F34:G34"/>
    <mergeCell ref="H34:K34"/>
    <mergeCell ref="B31:C31"/>
    <mergeCell ref="D31:E31"/>
    <mergeCell ref="F31:G31"/>
    <mergeCell ref="H31:K31"/>
    <mergeCell ref="B32:C32"/>
    <mergeCell ref="D32:E32"/>
    <mergeCell ref="F32:G32"/>
    <mergeCell ref="H32:K32"/>
    <mergeCell ref="B37:C37"/>
    <mergeCell ref="D37:E37"/>
    <mergeCell ref="F37:G37"/>
    <mergeCell ref="H37:K37"/>
    <mergeCell ref="B38:C38"/>
    <mergeCell ref="D38:E38"/>
    <mergeCell ref="F38:G38"/>
    <mergeCell ref="H38:K38"/>
    <mergeCell ref="B35:C35"/>
    <mergeCell ref="D35:E35"/>
    <mergeCell ref="F35:G35"/>
    <mergeCell ref="H35:K35"/>
    <mergeCell ref="B36:C36"/>
    <mergeCell ref="D36:E36"/>
    <mergeCell ref="F36:G36"/>
    <mergeCell ref="H36:K36"/>
    <mergeCell ref="B41:C41"/>
    <mergeCell ref="D41:E41"/>
    <mergeCell ref="F41:G41"/>
    <mergeCell ref="H41:K41"/>
    <mergeCell ref="B42:C42"/>
    <mergeCell ref="D42:E42"/>
    <mergeCell ref="F42:G42"/>
    <mergeCell ref="H42:K42"/>
    <mergeCell ref="B39:C39"/>
    <mergeCell ref="D39:E39"/>
    <mergeCell ref="F39:G39"/>
    <mergeCell ref="H39:K39"/>
    <mergeCell ref="B40:C40"/>
    <mergeCell ref="D40:E40"/>
    <mergeCell ref="F40:G40"/>
    <mergeCell ref="H40:K40"/>
    <mergeCell ref="B45:C45"/>
    <mergeCell ref="D45:E45"/>
    <mergeCell ref="F45:G45"/>
    <mergeCell ref="H45:K45"/>
    <mergeCell ref="B46:C46"/>
    <mergeCell ref="D46:E46"/>
    <mergeCell ref="F46:G46"/>
    <mergeCell ref="H46:K46"/>
    <mergeCell ref="B43:C43"/>
    <mergeCell ref="D43:E43"/>
    <mergeCell ref="F43:G43"/>
    <mergeCell ref="H43:K43"/>
    <mergeCell ref="B44:C44"/>
    <mergeCell ref="D44:E44"/>
    <mergeCell ref="F44:G44"/>
    <mergeCell ref="H44:K44"/>
    <mergeCell ref="B49:C49"/>
    <mergeCell ref="D49:E49"/>
    <mergeCell ref="F49:G49"/>
    <mergeCell ref="H49:K49"/>
    <mergeCell ref="B50:C50"/>
    <mergeCell ref="D50:E50"/>
    <mergeCell ref="F50:G50"/>
    <mergeCell ref="H50:K50"/>
    <mergeCell ref="B47:C47"/>
    <mergeCell ref="D47:E47"/>
    <mergeCell ref="F47:G47"/>
    <mergeCell ref="H47:K47"/>
    <mergeCell ref="B48:C48"/>
    <mergeCell ref="D48:E48"/>
    <mergeCell ref="F48:G48"/>
    <mergeCell ref="H48:K48"/>
    <mergeCell ref="B53:E53"/>
    <mergeCell ref="F53:G53"/>
    <mergeCell ref="H53:K53"/>
    <mergeCell ref="B54:E54"/>
    <mergeCell ref="F54:G54"/>
    <mergeCell ref="H54:K54"/>
    <mergeCell ref="B51:E51"/>
    <mergeCell ref="F51:G51"/>
    <mergeCell ref="H51:K51"/>
    <mergeCell ref="B52:E52"/>
    <mergeCell ref="F52:G52"/>
    <mergeCell ref="H52:K52"/>
    <mergeCell ref="B59:C59"/>
    <mergeCell ref="E59:F59"/>
    <mergeCell ref="G59:H59"/>
    <mergeCell ref="B60:C60"/>
    <mergeCell ref="E60:F60"/>
    <mergeCell ref="G60:H60"/>
    <mergeCell ref="B55:E55"/>
    <mergeCell ref="F55:G55"/>
    <mergeCell ref="H55:K55"/>
    <mergeCell ref="B56:E56"/>
    <mergeCell ref="F56:G56"/>
    <mergeCell ref="H56:K56"/>
    <mergeCell ref="B63:C63"/>
    <mergeCell ref="E63:F63"/>
    <mergeCell ref="G63:H63"/>
    <mergeCell ref="B64:C64"/>
    <mergeCell ref="E64:F64"/>
    <mergeCell ref="G64:H64"/>
    <mergeCell ref="B61:C61"/>
    <mergeCell ref="E61:F61"/>
    <mergeCell ref="G61:H61"/>
    <mergeCell ref="B62:C62"/>
    <mergeCell ref="E62:F62"/>
    <mergeCell ref="G62:H62"/>
    <mergeCell ref="B67:C67"/>
    <mergeCell ref="E67:F67"/>
    <mergeCell ref="G67:H67"/>
    <mergeCell ref="B65:C65"/>
    <mergeCell ref="E65:F65"/>
    <mergeCell ref="G65:H65"/>
    <mergeCell ref="B66:C66"/>
    <mergeCell ref="E66:F66"/>
    <mergeCell ref="G66:H66"/>
  </mergeCells>
  <pageMargins left="0.25" right="0.25" top="0.25" bottom="0.25" header="0.25" footer="0.25"/>
  <pageSetup scale="19" orientation="landscape" cellComments="atEnd"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Arbeitsblätter</vt:lpstr>
      </vt:variant>
      <vt:variant>
        <vt:i4>31</vt:i4>
      </vt:variant>
    </vt:vector>
  </HeadingPairs>
  <TitlesOfParts>
    <vt:vector size="31"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Credit Enhancement</vt:lpstr>
      <vt:lpstr>Swaps &amp; Order of Priority</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Defaults &amp; Recoveries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Supplementary UK Information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Tsang, Justine</dc:creator>
  <cp:lastModifiedBy>Catrin Kreuchauff</cp:lastModifiedBy>
  <cp:lastPrinted>2023-06-20T14:17:17Z</cp:lastPrinted>
  <dcterms:created xsi:type="dcterms:W3CDTF">2023-06-19T12:46:57Z</dcterms:created>
  <dcterms:modified xsi:type="dcterms:W3CDTF">2023-06-23T07:34:59Z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