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1.xml" ContentType="application/vnd.openxmlformats-officedocument.drawing+xml"/>
  <Override PartName="/xl/worksheets/sheet1.xml" ContentType="application/vnd.openxmlformats-officedocument.spreadsheetml.worksheet+xml"/>
  <Override PartName="/xl/drawings/drawing29.xml" ContentType="application/vnd.openxmlformats-officedocument.drawing+xml"/>
  <Override PartName="/xl/drawings/drawing28.xml" ContentType="application/vnd.openxmlformats-officedocument.drawing+xml"/>
  <Override PartName="/xl/drawings/drawing30.xml" ContentType="application/vnd.openxmlformats-officedocument.drawing+xml"/>
  <Override PartName="/xl/drawings/drawing26.xml" ContentType="application/vnd.openxmlformats-officedocument.drawing+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17.xml" ContentType="application/vnd.openxmlformats-officedocument.drawing+xml"/>
  <Override PartName="/xl/drawings/drawing15.xml" ContentType="application/vnd.openxmlformats-officedocument.drawing+xml"/>
  <Override PartName="/xl/drawings/drawing10.xml" ContentType="application/vnd.openxmlformats-officedocument.drawing+xml"/>
  <Override PartName="/xl/drawings/drawing16.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11.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Working Groups\ABS\Project Group\Data Analysis\ABS Suite\UK\2023.04\DUKM C2\Investor Report\4. SONIA Actual - Final\"/>
    </mc:Choice>
  </mc:AlternateContent>
  <bookViews>
    <workbookView xWindow="240" yWindow="120" windowWidth="18060" windowHeight="7050" tabRatio="915"/>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62913"/>
</workbook>
</file>

<file path=xl/calcChain.xml><?xml version="1.0" encoding="utf-8"?>
<calcChain xmlns="http://schemas.openxmlformats.org/spreadsheetml/2006/main">
  <c r="I143" i="21" l="1"/>
  <c r="G143" i="21"/>
  <c r="E143" i="21"/>
  <c r="B143" i="21"/>
  <c r="E29" i="21"/>
  <c r="B29" i="21"/>
  <c r="J53" i="31" l="1"/>
  <c r="AM48" i="18"/>
  <c r="AE48" i="18"/>
  <c r="AC48" i="18"/>
  <c r="S48" i="18"/>
  <c r="W48" i="18"/>
  <c r="I40" i="18" l="1"/>
  <c r="M40" i="18"/>
  <c r="M47" i="18"/>
  <c r="M46" i="18"/>
  <c r="M45" i="18"/>
  <c r="M44" i="18"/>
  <c r="M43" i="18"/>
  <c r="M42" i="18"/>
  <c r="M41" i="18"/>
  <c r="I47" i="18"/>
  <c r="I46" i="18"/>
  <c r="I45" i="18"/>
  <c r="I44" i="18"/>
  <c r="I43" i="18"/>
  <c r="I42" i="18"/>
  <c r="I41" i="18"/>
  <c r="T47" i="17"/>
  <c r="S47" i="17"/>
  <c r="Q47" i="17"/>
  <c r="P47" i="17"/>
  <c r="O47" i="17"/>
  <c r="M47" i="17"/>
  <c r="K47" i="17"/>
  <c r="I47" i="17"/>
  <c r="H47" i="17"/>
  <c r="G47" i="17"/>
  <c r="U47" i="17"/>
  <c r="V47" i="17"/>
  <c r="W47" i="17"/>
  <c r="X47" i="17"/>
  <c r="F57" i="17"/>
  <c r="F53" i="17"/>
  <c r="H54" i="17"/>
  <c r="H57" i="17" s="1"/>
  <c r="E57" i="17"/>
  <c r="E53" i="17"/>
  <c r="G57" i="17"/>
  <c r="G62" i="17"/>
  <c r="H19" i="17"/>
  <c r="J19" i="17"/>
  <c r="N31" i="18"/>
  <c r="N30" i="18"/>
  <c r="N29" i="18"/>
  <c r="N28" i="18"/>
  <c r="N27" i="18"/>
  <c r="N26" i="18"/>
  <c r="N25" i="18"/>
  <c r="J31" i="18"/>
  <c r="J30" i="18"/>
  <c r="J29" i="18"/>
  <c r="J28" i="18"/>
  <c r="J27" i="18"/>
  <c r="J26" i="18"/>
  <c r="J25" i="18"/>
  <c r="V32" i="18"/>
  <c r="R32" i="18"/>
  <c r="T32" i="18"/>
  <c r="X32" i="18"/>
  <c r="AN32" i="18"/>
  <c r="AP32" i="18"/>
  <c r="AR32" i="18"/>
  <c r="AL32" i="18"/>
  <c r="AJ32" i="18"/>
  <c r="AH32" i="18"/>
  <c r="AF32" i="18"/>
  <c r="AD32" i="18"/>
  <c r="AB32" i="18"/>
  <c r="Z32" i="18"/>
  <c r="L32" i="18"/>
  <c r="P32" i="18"/>
  <c r="AJ16" i="18"/>
  <c r="AH16" i="18"/>
  <c r="AD16" i="18"/>
  <c r="AF16" i="18"/>
  <c r="AN16" i="18"/>
  <c r="AL16" i="18"/>
  <c r="AP16" i="18"/>
  <c r="AR16" i="18"/>
  <c r="AB16" i="18"/>
  <c r="X16" i="18"/>
  <c r="V16" i="18"/>
  <c r="Z16" i="18"/>
  <c r="R16" i="18"/>
  <c r="T16" i="18"/>
  <c r="H32" i="18" l="1"/>
  <c r="N15" i="18"/>
  <c r="N14" i="18"/>
  <c r="N13" i="18"/>
  <c r="N12" i="18"/>
  <c r="N11" i="18"/>
  <c r="N10" i="18"/>
  <c r="J15" i="18"/>
  <c r="J14" i="18"/>
  <c r="J13" i="18"/>
  <c r="J12" i="18"/>
  <c r="J11" i="18"/>
  <c r="J10" i="18"/>
  <c r="L16" i="18"/>
  <c r="P16" i="18"/>
  <c r="H16" i="19"/>
  <c r="H15" i="19"/>
  <c r="H14" i="19"/>
  <c r="H13" i="19"/>
  <c r="H12" i="19"/>
  <c r="H11" i="19"/>
  <c r="H10" i="19"/>
  <c r="F16" i="19"/>
  <c r="F15" i="19"/>
  <c r="F14" i="19"/>
  <c r="F13" i="19"/>
  <c r="F12" i="19"/>
  <c r="F11" i="19"/>
  <c r="F10" i="19"/>
  <c r="H54" i="5" l="1"/>
  <c r="H20" i="17"/>
  <c r="E44" i="17" s="1"/>
  <c r="N32" i="18"/>
  <c r="J32" i="18"/>
  <c r="N16" i="18"/>
  <c r="J16" i="18"/>
  <c r="H16" i="18"/>
  <c r="E26" i="6"/>
  <c r="J90" i="31" l="1"/>
</calcChain>
</file>

<file path=xl/sharedStrings.xml><?xml version="1.0" encoding="utf-8"?>
<sst xmlns="http://schemas.openxmlformats.org/spreadsheetml/2006/main" count="8367" uniqueCount="1205">
  <si>
    <t>Publication Date: 23.05.2023</t>
  </si>
  <si>
    <t>Period: 04.2023 / Period no. 114</t>
  </si>
  <si>
    <t/>
  </si>
  <si>
    <t>Deal name:</t>
  </si>
  <si>
    <t>Driver UK Master Compartment 2</t>
  </si>
  <si>
    <t>Issuer:</t>
  </si>
  <si>
    <t xml:space="preserve">Driver UK Master S.A.
acting for and on behalf of its Compartment 2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</si>
  <si>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</si>
  <si>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</si>
  <si>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</si>
  <si>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</si>
  <si>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</si>
  <si>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</si>
  <si>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</si>
  <si>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</si>
  <si>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</si>
  <si>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</si>
  <si>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</si>
  <si>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</si>
  <si>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</si>
  <si>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</si>
  <si>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</si>
  <si>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</si>
  <si>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</si>
  <si>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</si>
  <si>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</si>
  <si>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</si>
  <si>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</si>
  <si>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</si>
  <si>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</si>
  <si>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</si>
  <si>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</si>
  <si>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</si>
  <si>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</si>
  <si>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</si>
  <si>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</si>
  <si>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</si>
  <si>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</si>
  <si>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</si>
  <si>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</si>
  <si>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</si>
  <si>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</si>
  <si>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</si>
  <si>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</si>
  <si>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</si>
  <si>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</si>
  <si>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</si>
  <si>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</si>
  <si>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</si>
  <si>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</si>
  <si>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</si>
  <si>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</si>
  <si>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</si>
  <si>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</si>
  <si>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</si>
  <si>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</si>
  <si>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</si>
  <si>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</si>
  <si>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</si>
  <si>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</si>
  <si>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</si>
  <si>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</si>
  <si>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</si>
  <si>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</si>
  <si>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</si>
  <si>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</si>
  <si>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</si>
  <si>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</si>
  <si>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</si>
  <si>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</si>
  <si>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</si>
  <si>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</si>
  <si>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</si>
  <si>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</si>
  <si>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</si>
  <si>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</si>
  <si>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</si>
  <si>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</si>
  <si>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</si>
  <si>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</si>
  <si>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</si>
  <si>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</si>
  <si>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October 2022</t>
  </si>
  <si>
    <t>31/10/2022</t>
  </si>
  <si>
    <t>Monthly Investor Report Performance Date</t>
  </si>
  <si>
    <t>23/05/2023</t>
  </si>
  <si>
    <t>Scheduled date of 
Clean-Up-Call</t>
  </si>
  <si>
    <t>n.a.</t>
  </si>
  <si>
    <t>Payment Date</t>
  </si>
  <si>
    <t>25/05/2023</t>
  </si>
  <si>
    <t>Final Maturity Date</t>
  </si>
  <si>
    <t>25/11/2030</t>
  </si>
  <si>
    <t>Reporting Date</t>
  </si>
  <si>
    <t>30/04/2023</t>
  </si>
  <si>
    <t>Initial Issue Date
Further Issue Date</t>
  </si>
  <si>
    <t>20/11/2013
25/11/2022</t>
  </si>
  <si>
    <t>Monthly Period</t>
  </si>
  <si>
    <t>01/04/2023 - 30/04/2023</t>
  </si>
  <si>
    <t>Period no.</t>
  </si>
  <si>
    <t>Interest Accrual Period</t>
  </si>
  <si>
    <t>25/04/2023 - 25/05/2023</t>
  </si>
  <si>
    <t>Reporting frequency</t>
  </si>
  <si>
    <t xml:space="preserve">monthly   </t>
  </si>
  <si>
    <t>Note payment period</t>
  </si>
  <si>
    <t>Next Payment Date</t>
  </si>
  <si>
    <t>26/06/2023</t>
  </si>
  <si>
    <t>Days accrued</t>
  </si>
  <si>
    <t>Pool Information at Additional Cut-Off Date falling in October 2022</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</si>
  <si>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</si>
  <si>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</si>
  <si>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</si>
  <si>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</si>
  <si>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</si>
  <si>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</si>
  <si>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</si>
  <si>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</si>
  <si>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</si>
  <si>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</si>
  <si>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</si>
  <si>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</si>
  <si>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</si>
  <si>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</si>
  <si>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</si>
  <si>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Wilmington Trust (London) Limited</t>
    </r>
    <r>
      <rPr>
        <sz val="11"/>
        <color rgb="FF000000"/>
        <rFont val="Arial"/>
        <family val="2"/>
      </rPr>
      <t xml:space="preserve">
Third Floor
1 King's Arms Yard
London 
EC2R 7AF
Fax: +44 207 3973601
Email: </t>
    </r>
    <r>
      <rPr>
        <sz val="11"/>
        <color rgb="FF0000FF"/>
        <rFont val="Arial"/>
        <family val="2"/>
      </rPr>
      <t>mfiler@wilmingtontrust.com</t>
    </r>
  </si>
  <si>
    <t>Calculation Agent, Principal Paying Agent and Interest Determination Agent</t>
  </si>
  <si>
    <r>
      <rPr>
        <b/>
        <sz val="11"/>
        <color rgb="FF000000"/>
        <rFont val="Arial"/>
        <family val="2"/>
      </rPr>
      <t>HSBC Bank plc</t>
    </r>
    <r>
      <rPr>
        <sz val="11"/>
        <color rgb="FF000000"/>
        <rFont val="Arial"/>
        <family val="2"/>
      </rPr>
      <t xml:space="preserve">
8 Canada Square
London 
E14 5HQ
United Kingdom
Email: </t>
    </r>
    <r>
      <rPr>
        <sz val="11"/>
        <color rgb="FF0000FF"/>
        <rFont val="Arial"/>
        <family val="2"/>
      </rPr>
      <t>ctla.securitisation@hsbc.com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</si>
  <si>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</si>
  <si>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</si>
  <si>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</si>
  <si>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t>Process Agent</t>
  </si>
  <si>
    <r>
      <rPr>
        <b/>
        <sz val="11"/>
        <color rgb="FF000000"/>
        <rFont val="Arial"/>
        <family val="2"/>
      </rPr>
      <t>Wilmington Trust SP Services (Frankfurt) GmbH</t>
    </r>
    <r>
      <rPr>
        <sz val="11"/>
        <color rgb="FF000000"/>
        <rFont val="Arial"/>
        <family val="2"/>
      </rPr>
      <t xml:space="preserve">
Steinweg 3-5
Frankfurt am Main 
60313
Germany
Fax: +49 (0) 69 2992 5387
Email: </t>
    </r>
    <r>
      <rPr>
        <sz val="11"/>
        <color rgb="FF0000FF"/>
        <rFont val="Arial"/>
        <family val="2"/>
      </rPr>
      <t>fradirectors@wilmingtontrust.com</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</si>
  <si>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</si>
  <si>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</si>
  <si>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</si>
  <si>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</si>
  <si>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</si>
  <si>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</si>
  <si>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t>Rating agencies</t>
  </si>
  <si>
    <r>
      <rPr>
        <b/>
        <sz val="11"/>
        <color rgb="FF000000"/>
        <rFont val="Arial"/>
        <family val="2"/>
      </rPr>
      <t>Royal Bank of Canada</t>
    </r>
    <r>
      <rPr>
        <sz val="11"/>
        <color rgb="FF000000"/>
        <rFont val="Arial"/>
        <family val="2"/>
      </rPr>
      <t xml:space="preserve">
1 Place Ville Marie
Montreal
TORONTO 
H3C 3A9
Canada
Tel: +1 514 878 7000</t>
    </r>
  </si>
  <si>
    <r>
      <rPr>
        <b/>
        <sz val="11"/>
        <color rgb="FF000000"/>
        <rFont val="Arial"/>
        <family val="2"/>
      </rPr>
      <t>FITCH RATINGS LTD</t>
    </r>
    <r>
      <rPr>
        <sz val="11"/>
        <color rgb="FF000000"/>
        <rFont val="Arial"/>
        <family val="2"/>
      </rPr>
      <t xml:space="preserve">
30 North Colonnade
London 
E14 5GN</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</si>
  <si>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</si>
  <si>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</si>
  <si>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</si>
  <si>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t>Yes</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</si>
  <si>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</si>
  <si>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</si>
  <si>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12 of the Notes (the "Clean-Up Call Option Notice") and, in addition shall be published in the Monthly Investor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</si>
  <si>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</si>
  <si>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</si>
  <si>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</si>
  <si>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</si>
  <si>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</si>
  <si>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</si>
  <si>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</si>
  <si>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</si>
  <si>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</si>
  <si>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</si>
  <si>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</si>
  <si>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</si>
  <si>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</si>
  <si>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</si>
  <si>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</si>
  <si>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</si>
  <si>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</si>
  <si>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</si>
  <si>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</si>
  <si>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</si>
  <si>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</si>
  <si>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</si>
  <si>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</si>
  <si>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</si>
  <si>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</si>
  <si>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</si>
  <si>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</si>
  <si>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</si>
  <si>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</si>
  <si>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</si>
  <si>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31/03/2023</t>
  </si>
  <si>
    <t>Amounts not invested for the purchase of Additional Receivables</t>
  </si>
  <si>
    <t>Percentage not invested for the purchase of Additional Receivables</t>
  </si>
  <si>
    <t>Dynamic Net Loss Ratio</t>
  </si>
  <si>
    <t>Ratio</t>
  </si>
  <si>
    <t>&gt;0.25%</t>
  </si>
  <si>
    <t>&gt;0.75%</t>
  </si>
  <si>
    <t>&gt;2.00%</t>
  </si>
  <si>
    <t>28/02/2023</t>
  </si>
  <si>
    <t>0.01415%</t>
  </si>
  <si>
    <t>N/A</t>
  </si>
  <si>
    <t>0.00180%</t>
  </si>
  <si>
    <t>12-Months Average Dynamic Net Loss Ratio</t>
  </si>
  <si>
    <t>0.60%</t>
  </si>
  <si>
    <t>1.20%</t>
  </si>
  <si>
    <t>0.00717%</t>
  </si>
  <si>
    <t>0.00697%</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</si>
  <si>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</si>
  <si>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</si>
  <si>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</si>
  <si>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</si>
  <si>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</si>
  <si>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Enforcement Event</t>
  </si>
  <si>
    <t>Credit Enhancement Increase Condition</t>
  </si>
  <si>
    <t>Not in Effect</t>
  </si>
  <si>
    <t>(a) the Dynamic Net Loss Ratio for three consecutive Payment Dates exceeds</t>
  </si>
  <si>
    <t>(i)  if the Weighted Average Seasoning is less than or equal to 12 months</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</si>
  <si>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</si>
  <si>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</si>
  <si>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</si>
  <si>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</si>
  <si>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</si>
  <si>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</si>
  <si>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</si>
  <si>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</si>
  <si>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</si>
  <si>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November 2023</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</si>
  <si>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</si>
  <si>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</si>
  <si>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</si>
  <si>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</si>
  <si>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£61,942,462.07</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</si>
  <si>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</si>
  <si>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</si>
  <si>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</si>
  <si>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six consecutive Payment Dates following the Initial Issue Date, the Class A Actual Overcollateralisation Percentage is determined as being lower than 29.20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</si>
  <si>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</si>
  <si>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</si>
  <si>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</si>
  <si>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</si>
  <si>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</si>
  <si>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</si>
  <si>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</si>
  <si>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MOODY'S INVESTORS SERVICE LIMITED</t>
  </si>
  <si>
    <t>FITCH RATINGS LTD</t>
  </si>
  <si>
    <t>HSBC Bank plc</t>
  </si>
  <si>
    <t>Long Term</t>
  </si>
  <si>
    <t>Short Term</t>
  </si>
  <si>
    <t>Outlook</t>
  </si>
  <si>
    <r>
      <rPr>
        <sz val="10"/>
        <color theme="1"/>
        <rFont val="Courier New"/>
        <family val="3"/>
      </rPr>
      <t xml:space="preserve">    </t>
    </r>
    <r>
      <rPr>
        <sz val="9"/>
        <color rgb="FF000000"/>
        <rFont val="Arial"/>
        <family val="2"/>
      </rPr>
      <t>Current rating*</t>
    </r>
  </si>
  <si>
    <t xml:space="preserve">A+        </t>
  </si>
  <si>
    <t xml:space="preserve">A-1       </t>
  </si>
  <si>
    <t>Stable</t>
  </si>
  <si>
    <t xml:space="preserve">A1        </t>
  </si>
  <si>
    <t xml:space="preserve">P-1       </t>
  </si>
  <si>
    <t xml:space="preserve">AA-       </t>
  </si>
  <si>
    <t xml:space="preserve">F1+       </t>
  </si>
  <si>
    <r>
      <rPr>
        <sz val="10"/>
        <color theme="1"/>
        <rFont val="Courier New"/>
        <family val="3"/>
      </rPr>
      <t xml:space="preserve">    </t>
    </r>
    <r>
      <rPr>
        <sz val="9"/>
        <color rgb="FF000000"/>
        <rFont val="Arial"/>
        <family val="2"/>
      </rPr>
      <t>Minimum required rating</t>
    </r>
  </si>
  <si>
    <t xml:space="preserve">A         </t>
  </si>
  <si>
    <t>-</t>
  </si>
  <si>
    <t xml:space="preserve">A2        </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</si>
  <si>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</si>
  <si>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</si>
  <si>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(b) a short-term rating of at least "P-1" and long-term rating of at least "A2" from Moody's, or, if such entity is only subject to a short-term rating from Moody's or a long-term rating from Moody's, a short-term rating of at least "P-1" or long-term rating of at least '"A2"' from Moody's; and
    (c) from Fitch (i) an issuer default or deposit long-term rating of at least "A" or (ii) an issuer default or deposit short-term rating of at least "F1".</t>
  </si>
  <si>
    <t>Required rating:</t>
  </si>
  <si>
    <t>Fulfilled</t>
  </si>
  <si>
    <t>Royal Bank of Canada</t>
  </si>
  <si>
    <t xml:space="preserve">A-1+      </t>
  </si>
  <si>
    <t xml:space="preserve">Aa1       </t>
  </si>
  <si>
    <t xml:space="preserve">AA        </t>
  </si>
  <si>
    <r>
      <rPr>
        <sz val="10"/>
        <color theme="1"/>
        <rFont val="Courier New"/>
        <family val="3"/>
      </rPr>
      <t xml:space="preserve">    </t>
    </r>
    <r>
      <rPr>
        <sz val="9"/>
        <color rgb="FF000000"/>
        <rFont val="Arial"/>
        <family val="2"/>
      </rPr>
      <t>Minimum collateralised rating required</t>
    </r>
  </si>
  <si>
    <t xml:space="preserve">Baa3      </t>
  </si>
  <si>
    <t xml:space="preserve">BBB-      </t>
  </si>
  <si>
    <t xml:space="preserve">F3        </t>
  </si>
  <si>
    <t>"Eligible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</si>
  <si>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ING Bank N.V.</t>
  </si>
  <si>
    <t xml:space="preserve">A-        </t>
  </si>
  <si>
    <t>CREDIT AGRICOLE CORPORATE AND INVESTMENT BANK</t>
  </si>
  <si>
    <t xml:space="preserve">Aa2       </t>
  </si>
  <si>
    <t>Skandinaviska Enskilda Banken AB</t>
  </si>
  <si>
    <t xml:space="preserve">Aa3       </t>
  </si>
  <si>
    <t xml:space="preserve">BBB+      </t>
  </si>
  <si>
    <t xml:space="preserve">Servicer (Collateral Increase Event)
</t>
  </si>
  <si>
    <t>VWFS (UK) Ltd (100% owned by VWFS AG)</t>
  </si>
  <si>
    <r>
      <rPr>
        <sz val="10"/>
        <color theme="1"/>
        <rFont val="Courier New"/>
        <family val="3"/>
      </rPr>
      <t xml:space="preserve">    </t>
    </r>
    <r>
      <rPr>
        <sz val="9"/>
        <color rgb="FF000000"/>
        <rFont val="Arial"/>
        <family val="2"/>
      </rPr>
      <t>Current rating**</t>
    </r>
  </si>
  <si>
    <t xml:space="preserve">A-2       </t>
  </si>
  <si>
    <t xml:space="preserve">A3        </t>
  </si>
  <si>
    <t xml:space="preserve">P-2       </t>
  </si>
  <si>
    <t>***</t>
  </si>
  <si>
    <t xml:space="preserve">BBB       </t>
  </si>
  <si>
    <t xml:space="preserve">Baa1      </t>
  </si>
  <si>
    <t>If the VWFSUK required rating falls below the above mentioned minimum rating (Level I) VWFSUK, as the servicer, shall determine and provide the monthly collateral part 1 / part 2 as an additional security.</t>
  </si>
  <si>
    <t xml:space="preserve"> *Ratings last updated 04/2023</t>
  </si>
  <si>
    <t>**Rating of Volkswagen Financial Services AG</t>
  </si>
  <si>
    <t>***Confidential rating monitored internally</t>
  </si>
  <si>
    <t>Information regarding the notes I</t>
  </si>
  <si>
    <t>Rating at Further Issue Date</t>
  </si>
  <si>
    <t>Class A Notes</t>
  </si>
  <si>
    <t>Series A 2013-2</t>
  </si>
  <si>
    <t>Series A 2013-4</t>
  </si>
  <si>
    <t>Series A 2013-5</t>
  </si>
  <si>
    <t>Series A 2013-8</t>
  </si>
  <si>
    <t>Series A 2014-1</t>
  </si>
  <si>
    <t>Series A 2014-2</t>
  </si>
  <si>
    <t>Series A 2014-3</t>
  </si>
  <si>
    <t>Series A 2015-1</t>
  </si>
  <si>
    <t>Series A 2016-2</t>
  </si>
  <si>
    <t>Series A 2018-1</t>
  </si>
  <si>
    <t>Series A 2018-2</t>
  </si>
  <si>
    <t>Series A 2018-3</t>
  </si>
  <si>
    <t>Series A 2019-1</t>
  </si>
  <si>
    <t>Series A 2019-2</t>
  </si>
  <si>
    <t>Series A 2020-1</t>
  </si>
  <si>
    <t>Series A 2020-2</t>
  </si>
  <si>
    <t>Series A 2020-3</t>
  </si>
  <si>
    <t>Class B Notes</t>
  </si>
  <si>
    <t>Series B 2013-3</t>
  </si>
  <si>
    <t>Series B 2018-1</t>
  </si>
  <si>
    <t>Series B 2018-2</t>
  </si>
  <si>
    <t>Series B 2018-3</t>
  </si>
  <si>
    <t>Series B 2019-1</t>
  </si>
  <si>
    <t>Series B 2020-1</t>
  </si>
  <si>
    <t>Series B 2020-2</t>
  </si>
  <si>
    <t>Series B 2021-1</t>
  </si>
  <si>
    <t>Series B 2021-2</t>
  </si>
  <si>
    <t>Moody's</t>
  </si>
  <si>
    <t>Aaa(sf)</t>
  </si>
  <si>
    <t>A1(sf)</t>
  </si>
  <si>
    <t>Standard &amp; Poors</t>
  </si>
  <si>
    <t>AAA (sf)</t>
  </si>
  <si>
    <t>A+ (sf)</t>
  </si>
  <si>
    <t>Fitch</t>
  </si>
  <si>
    <t>AAAsf</t>
  </si>
  <si>
    <t>A+sf</t>
  </si>
  <si>
    <t>Current Rating</t>
  </si>
  <si>
    <t>Information on Notes</t>
  </si>
  <si>
    <t>Nov-30</t>
  </si>
  <si>
    <t>Scheduled Clean-Up Call</t>
  </si>
  <si>
    <t>ISIN</t>
  </si>
  <si>
    <t>XS0994380532</t>
  </si>
  <si>
    <t>XS0994381183</t>
  </si>
  <si>
    <t>XS0994381423</t>
  </si>
  <si>
    <t>XS0994382405</t>
  </si>
  <si>
    <t>XS1135184999</t>
  </si>
  <si>
    <t>XS1135185020</t>
  </si>
  <si>
    <t>XS1135185376</t>
  </si>
  <si>
    <t>XS1322871044</t>
  </si>
  <si>
    <t>XS1434683998</t>
  </si>
  <si>
    <t>XS1770938584</t>
  </si>
  <si>
    <t>XS1821972624</t>
  </si>
  <si>
    <t>XS1821973432</t>
  </si>
  <si>
    <t>XS1997128456</t>
  </si>
  <si>
    <t>XS1997128886</t>
  </si>
  <si>
    <t>XS2247620979</t>
  </si>
  <si>
    <t>XS2247620383</t>
  </si>
  <si>
    <t>XS2338348316</t>
  </si>
  <si>
    <t>XS0994383981</t>
  </si>
  <si>
    <t>XS1770938667</t>
  </si>
  <si>
    <t>XS1821972970</t>
  </si>
  <si>
    <t>XS1821973515</t>
  </si>
  <si>
    <t>XS2066723748</t>
  </si>
  <si>
    <t>XS2247620623</t>
  </si>
  <si>
    <t>XS2247619963</t>
  </si>
  <si>
    <t>XS2401761908</t>
  </si>
  <si>
    <t>XS2401762112</t>
  </si>
  <si>
    <t>Common code</t>
  </si>
  <si>
    <t>99438053</t>
  </si>
  <si>
    <t>99438118</t>
  </si>
  <si>
    <t>99438142</t>
  </si>
  <si>
    <t>99438240</t>
  </si>
  <si>
    <t>113518499</t>
  </si>
  <si>
    <t>113518502</t>
  </si>
  <si>
    <t>113518537</t>
  </si>
  <si>
    <t>132287104</t>
  </si>
  <si>
    <t>143468399</t>
  </si>
  <si>
    <t>177093858</t>
  </si>
  <si>
    <t>182197262</t>
  </si>
  <si>
    <t>182197343</t>
  </si>
  <si>
    <t>199712845</t>
  </si>
  <si>
    <t>199712888</t>
  </si>
  <si>
    <t>224762097</t>
  </si>
  <si>
    <t>224762038</t>
  </si>
  <si>
    <t>233834831</t>
  </si>
  <si>
    <t>99438398</t>
  </si>
  <si>
    <t>177093866</t>
  </si>
  <si>
    <t>182197297</t>
  </si>
  <si>
    <t>182197351</t>
  </si>
  <si>
    <t>206672374</t>
  </si>
  <si>
    <t>224762062</t>
  </si>
  <si>
    <t>224761996</t>
  </si>
  <si>
    <t>240176190</t>
  </si>
  <si>
    <t>240176211</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</si>
  <si>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</si>
  <si>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</si>
  <si>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</si>
  <si>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</si>
  <si>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</si>
  <si>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</si>
  <si>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</si>
  <si>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</si>
  <si>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</si>
  <si>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</si>
  <si>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</si>
  <si>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25/04/2023 until 25/05/2023</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</si>
  <si>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</si>
  <si>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</si>
  <si>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</si>
  <si>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</si>
  <si>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</si>
  <si>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</si>
  <si>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</si>
  <si>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</si>
  <si>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</si>
  <si>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</si>
  <si>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</si>
  <si>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</si>
  <si>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</si>
  <si>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November 2022 Further Issue Date</t>
  </si>
  <si>
    <t>Notes balance as of the beginning of the Monthly Period</t>
  </si>
  <si>
    <t>Additional issue amount</t>
  </si>
  <si>
    <t>Redemption amount due to amortising series</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</si>
  <si>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</si>
  <si>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</si>
  <si>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</si>
  <si>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</si>
  <si>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</si>
  <si>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</si>
  <si>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</si>
  <si>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</si>
  <si>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</si>
  <si>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</si>
  <si>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</si>
  <si>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</si>
  <si>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</si>
  <si>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</si>
  <si>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</si>
  <si>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</si>
  <si>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</si>
  <si>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</si>
  <si>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</si>
  <si>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</si>
  <si>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</si>
  <si>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30.4% / 33.4%</t>
  </si>
  <si>
    <t>20.8% / 23.8%</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</si>
  <si>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</si>
  <si>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</si>
  <si>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</si>
  <si>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</si>
  <si>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</si>
  <si>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2022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</si>
  <si>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</si>
  <si>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</si>
  <si>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</si>
  <si>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</si>
  <si>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</si>
  <si>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</si>
  <si>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October 2022</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</si>
  <si>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</si>
  <si>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</si>
  <si>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</si>
  <si>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</si>
  <si>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</si>
  <si>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</si>
  <si>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</si>
  <si>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</si>
  <si>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</si>
  <si>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</si>
  <si>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</si>
  <si>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</si>
  <si>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for Class A Notes</t>
  </si>
  <si>
    <t>Total Credit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</si>
  <si>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</si>
  <si>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</si>
  <si>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</si>
  <si>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</si>
  <si>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</si>
  <si>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</si>
  <si>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</si>
  <si>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</si>
  <si>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October 2022</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</si>
  <si>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</si>
  <si>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</si>
  <si>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</si>
  <si>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</si>
  <si>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</si>
  <si>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</si>
  <si>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</si>
  <si>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</si>
  <si>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</si>
  <si>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</si>
  <si>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</si>
  <si>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t>
  </si>
  <si>
    <t>Payment to Cash Collateral Account due to tap-up / TTO</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</si>
  <si>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</si>
  <si>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</si>
  <si>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</si>
  <si>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</si>
  <si>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</si>
  <si>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</si>
  <si>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</si>
  <si>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</si>
  <si>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</si>
  <si>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</si>
  <si>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</si>
  <si>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</si>
  <si>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</si>
  <si>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</si>
  <si>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</si>
  <si>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</si>
  <si>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</si>
  <si>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</si>
  <si>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Accumulation Account and the Distribution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</si>
  <si>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</si>
  <si>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19.3 and clause 19.13 of the Trust Agreement</t>
  </si>
  <si>
    <t>(d) (i) Net Swap Receipts under the Swap Agreements, (ii) where a Swap Agreement has been terminated and any Swap Termination Payments due by the Issuer to the departing Swap Counterparty have been paid (after returning any Excess Swap Collateral to the Swap Counterparty) and no replacement Swap Counterparty has been found, an amount equal to the lesser of (A) the balance standing to the credit of the Counterparty Downgrade Collateral Account and (B) the Net Swap Receipts that would have been due from the relevant Swap Counterparty on such date assuming that there had been no termination of such Swap Agreement</t>
  </si>
  <si>
    <t>(e) the Buffer Release Amount to be paid to VWFS, provided that no Credit Enhancement Increase Condition is in effect</t>
  </si>
  <si>
    <t>(f) the amounts standing to the credit of the Accumulation Account after the preceding Payment Date</t>
  </si>
  <si>
    <t>(g) any amounts provided for or converted into another currency which are not used and reconverted (if applicable) in accordance with clause 20.5 (Order of Priority) of the Trust Agreement</t>
  </si>
  <si>
    <t>(h) the Interest Compensation Order of Priority Amount</t>
  </si>
  <si>
    <t>(i) the Interest Compensation Amount</t>
  </si>
  <si>
    <t>(j) having calculated the amounts from (a) to (i) above, any positive differential on such Payment Date between the Interest Compensation Amount and the Interest Compensation Order of Priority Amount to be characterised as Buffer Top-Up Amount</t>
  </si>
  <si>
    <t>Order of Priority</t>
  </si>
  <si>
    <t>Available Distribution Amount</t>
  </si>
  <si>
    <t>(a) amounts due and payable in respect of taxes (if any) by the Issuer</t>
  </si>
  <si>
    <t>(b) amounts (excluding any payments under the Trustee Claim) due and payable by the Issuer</t>
  </si>
  <si>
    <t>(c) to the Servicer, the Servicer Fee</t>
  </si>
  <si>
    <t>(d) of equal rank amounts due and payable and allocated to the Issuer: (i) to the directors of the Issuer; (ii) to the Corporate Services Provider under the Corporate Services Agreement; (iii) to each Agent under the Agency Agreement; (iv) to the Account Bank and Cash Administrator under the Account Agreement; (v) to the Rating Agencies the fees for the monitoring of the Issue; (vi) to the Managers under the Note Purchase Agreement; (vii) to the Custodian under the Custody Agreement; (viii) to the Data Protection Trustee under the Data Protection Trust Agreement; (ix) to the Issuer in respect of other administration costs and expenses of the Issuer, including, without limitation, any costs relating to the listing of the Notes, any auditors fees, any tax filing fees and any annual return or exempt company status fees; and (x) to the Issuer the Retained Profit Amount to be credited to the Retained Profit Ledger;</t>
  </si>
  <si>
    <t>(e) amounts due and payable by the Issuer to the Swap Counterparties in respect of any Net Swap Payments or any Swap Termination Payments under a Swap Agreement</t>
  </si>
  <si>
    <t>(f) amounts due and payable in respect of (a) interest accrued on the Class A Notes during the immediately preceding Interest Period plus (b) Interest Shortfalls (if any) pari passu and rateably as to each other on all Class A Notes</t>
  </si>
  <si>
    <t>(g) amounts due and payable in respect of (a) interest accrued on the Class B Notes during the immediately preceding Interest Period plus (b) Interest Shortfalls (if any) pari passu and rateably as to each other on all Class B Notes</t>
  </si>
  <si>
    <t>(h) to the Cash Collateral Account, until the General Cash Collateral Amount is equal to the Specified General Cash Collateral Account Balance</t>
  </si>
  <si>
    <t>(i) (a) the Class A Amortisation Amount to each Amortising Series of Class A Notes and (b) an amount no less than zero equal to the Class A Accumulation Amount</t>
  </si>
  <si>
    <t>(j) (a) the Class B Amortisation Amount to each Amortising Series of Class B Notes and (b) an amount no less than zero equal to the Class B Accumulation Amount</t>
  </si>
  <si>
    <t>(k) payment, pro rata and pari passu, of amounts due and payable to a Swap Counterparty under any Swap Agreement other than payments made under item fifth above</t>
  </si>
  <si>
    <t>(l) amounts due and payable in respect of (a) interest accrued during the immediately preceding Interest Period plus (b) Interest Shortfalls (if any), in each case, on the Subordinated Loan</t>
  </si>
  <si>
    <t>(m) to the Subordinated Lender, to repay the outstanding principal amount of the Subordinated Loan</t>
  </si>
  <si>
    <t>(n) to VWFS by way of a final success fee</t>
  </si>
  <si>
    <t>Distribution of Cash Collateral Account Surplus</t>
  </si>
  <si>
    <t>(a) to the Subordinated Lender, amounts payable in respect of accrued and unpaid interest on the Subordinated Loan</t>
  </si>
  <si>
    <t>(b) to the Subordinated Lender an amount necessary to reduce the outstanding principal amount of the Subordinated Loan</t>
  </si>
  <si>
    <t>(c) to pay all remaining excess to VWFS by way of a final success fee</t>
  </si>
  <si>
    <t>Retention of net economic interest</t>
  </si>
  <si>
    <t>Retention amount at Additional Cut-Off Date falling in October 2022</t>
  </si>
  <si>
    <t>Type of asset</t>
  </si>
  <si>
    <t>Nominal Amount</t>
  </si>
  <si>
    <t>Percentage of Total Nominal Amount</t>
  </si>
  <si>
    <t xml:space="preserve">  Portfolio sold to SPV</t>
  </si>
  <si>
    <t>417,283</t>
  </si>
  <si>
    <t xml:space="preserve">  Retention of VWFS</t>
  </si>
  <si>
    <t>21,807</t>
  </si>
  <si>
    <t>439,090</t>
  </si>
  <si>
    <t>Retention amounts</t>
  </si>
  <si>
    <t>Percentage of Securitized Nominal Amount</t>
  </si>
  <si>
    <t xml:space="preserve">  Minimum retention</t>
  </si>
  <si>
    <t xml:space="preserve">  Actual retention</t>
  </si>
  <si>
    <t xml:space="preserve"> Retention amount at the end of Monthly Period</t>
  </si>
  <si>
    <t>418,019</t>
  </si>
  <si>
    <t>21,658</t>
  </si>
  <si>
    <t>439,677</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</si>
  <si>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</si>
  <si>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</si>
  <si>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</si>
  <si>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</si>
  <si>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Actual balance</t>
  </si>
  <si>
    <t>Forecasted balance</t>
  </si>
  <si>
    <t>11/2022</t>
  </si>
  <si>
    <t>12/2022</t>
  </si>
  <si>
    <t>01/2023</t>
  </si>
  <si>
    <t>02/2023</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</si>
  <si>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</si>
  <si>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</si>
  <si>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</si>
  <si>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</si>
  <si>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</si>
  <si>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</si>
  <si>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</si>
  <si>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</si>
  <si>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</si>
  <si>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</si>
  <si>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</si>
  <si>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</si>
  <si>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</si>
  <si>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</si>
  <si>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</si>
  <si>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</si>
  <si>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</si>
  <si>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</si>
  <si>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</si>
  <si>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</si>
  <si>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</si>
  <si>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</si>
  <si>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</si>
  <si>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</si>
  <si>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</si>
  <si>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</si>
  <si>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</si>
  <si>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</si>
  <si>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</si>
  <si>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</si>
  <si>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</si>
  <si>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</si>
  <si>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</si>
  <si>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</si>
  <si>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</si>
  <si>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</si>
  <si>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</si>
  <si>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</si>
  <si>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</si>
  <si>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</si>
  <si>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</si>
  <si>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</si>
  <si>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</si>
  <si>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</si>
  <si>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</si>
  <si>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</si>
  <si>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Reporting Period</t>
  </si>
  <si>
    <t>Scheduled Principal</t>
  </si>
  <si>
    <t>Scheduled Interest</t>
  </si>
  <si>
    <t>Receivable</t>
  </si>
  <si>
    <t>Aggregate Discounted Receivables Balance reduction</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</si>
  <si>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</si>
  <si>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</si>
  <si>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</si>
  <si>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</si>
  <si>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</si>
  <si>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</si>
  <si>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</si>
  <si>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</si>
  <si>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</si>
  <si>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</si>
  <si>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</si>
  <si>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</si>
  <si>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</si>
  <si>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</si>
  <si>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</si>
  <si>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</si>
  <si>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</si>
  <si>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</si>
  <si>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</si>
  <si>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</si>
  <si>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</si>
  <si>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</si>
  <si>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</si>
  <si>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</si>
  <si>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</si>
  <si>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</si>
  <si>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</si>
  <si>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</si>
  <si>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</si>
  <si>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</si>
  <si>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</si>
  <si>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</si>
  <si>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</si>
  <si>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</si>
  <si>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</si>
  <si>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</si>
  <si>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</si>
  <si>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</si>
  <si>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</si>
  <si>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</si>
  <si>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</si>
  <si>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</si>
  <si>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</si>
  <si>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</si>
  <si>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</si>
  <si>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</si>
  <si>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</si>
  <si>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</si>
  <si>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</si>
  <si>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</si>
  <si>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</si>
  <si>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</si>
  <si>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</si>
  <si>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</si>
  <si>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</si>
  <si>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</si>
  <si>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</si>
  <si>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</si>
  <si>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</si>
  <si>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</si>
  <si>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</si>
  <si>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</si>
  <si>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</si>
  <si>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</si>
  <si>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</si>
  <si>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</si>
  <si>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</si>
  <si>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</si>
  <si>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</si>
  <si>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</si>
  <si>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</si>
  <si>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</si>
  <si>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</si>
  <si>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</si>
  <si>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</si>
  <si>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</si>
  <si>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</si>
  <si>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</si>
  <si>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Write-off</t>
  </si>
  <si>
    <t>Non-Conforming / Repurchased</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</si>
  <si>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</si>
  <si>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</si>
  <si>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</si>
  <si>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</si>
  <si>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</si>
  <si>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</si>
  <si>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</si>
  <si>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</si>
  <si>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</si>
  <si>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</si>
  <si>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</si>
  <si>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</si>
  <si>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</si>
  <si>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Top/Tap-Up contracts</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</si>
  <si>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</si>
  <si>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</si>
  <si>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</si>
  <si>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</si>
  <si>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</si>
  <si>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</si>
  <si>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</si>
  <si>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</si>
  <si>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</si>
  <si>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</si>
  <si>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</si>
  <si>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</si>
  <si>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</si>
  <si>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</si>
  <si>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</si>
  <si>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</si>
  <si>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</si>
  <si>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</si>
  <si>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</si>
  <si>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Not Delinquent</t>
  </si>
  <si>
    <t>Defaulted Receivables</t>
  </si>
  <si>
    <t>NB: This is a memo table only. The defaulted contracts are not included in any of the graphs as they do not form part of the Aggregate Discounted Receivables Balance.</t>
  </si>
  <si>
    <t>Asset In Stock</t>
  </si>
  <si>
    <t>Delinquencies &amp; Defaults II</t>
  </si>
  <si>
    <t>Delinquent Receivables, End of Term &amp; Early Settlements</t>
  </si>
  <si>
    <t>NB: From April 2019 the data excludes Voluntary Terminations and PCP Handbacks. These contracts are now repurchased from the transaction on a monthly basis.</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</si>
  <si>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</si>
  <si>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</si>
  <si>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</si>
  <si>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</si>
  <si>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</si>
  <si>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</si>
  <si>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</si>
  <si>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</si>
  <si>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</si>
  <si>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</si>
  <si>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</si>
  <si>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</si>
  <si>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</si>
  <si>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31/01/2023</t>
  </si>
  <si>
    <t>0.00778%</t>
  </si>
  <si>
    <t>31/12/2022</t>
  </si>
  <si>
    <t>0.00763%</t>
  </si>
  <si>
    <t>30/11/2022</t>
  </si>
  <si>
    <t>0.00346%</t>
  </si>
  <si>
    <t>0.00542%</t>
  </si>
  <si>
    <t>30/09/2022</t>
  </si>
  <si>
    <t>0.01270%</t>
  </si>
  <si>
    <t>31/08/2022</t>
  </si>
  <si>
    <t>0.01368%</t>
  </si>
  <si>
    <t>31/07/2022</t>
  </si>
  <si>
    <t>-0.00171%</t>
  </si>
  <si>
    <t>30/06/2022</t>
  </si>
  <si>
    <t>0.00314%</t>
  </si>
  <si>
    <t>31/05/2022</t>
  </si>
  <si>
    <t>0.00298%</t>
  </si>
  <si>
    <t>Cumulative</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</si>
  <si>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</si>
  <si>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</si>
  <si>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</si>
  <si>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</si>
  <si>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</si>
  <si>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</si>
  <si>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</si>
  <si>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</si>
  <si>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</si>
  <si>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</si>
  <si>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</si>
  <si>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</si>
  <si>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</si>
  <si>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</si>
  <si>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</si>
  <si>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</si>
  <si>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</si>
  <si>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</si>
  <si>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</si>
  <si>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</si>
  <si>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</si>
  <si>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</si>
  <si>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</si>
  <si>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</si>
  <si>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</si>
  <si>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31/03/2020</t>
  </si>
  <si>
    <t>29/02/2020</t>
  </si>
  <si>
    <t>31/01/2020</t>
  </si>
  <si>
    <t>31/12/2019</t>
  </si>
  <si>
    <t>30/11/2019</t>
  </si>
  <si>
    <t>31/10/2019</t>
  </si>
  <si>
    <t>30/09/2019</t>
  </si>
  <si>
    <t>31/08/2019</t>
  </si>
  <si>
    <t>31/07/2019</t>
  </si>
  <si>
    <t>30/06/2019</t>
  </si>
  <si>
    <t>31/05/2019</t>
  </si>
  <si>
    <t>30/04/2019</t>
  </si>
  <si>
    <t>31/03/2019</t>
  </si>
  <si>
    <t>28/02/2019</t>
  </si>
  <si>
    <t>31/01/2019</t>
  </si>
  <si>
    <t>31/12/2018</t>
  </si>
  <si>
    <t>30/11/2018</t>
  </si>
  <si>
    <t>31/10/2018</t>
  </si>
  <si>
    <t>30/09/2018</t>
  </si>
  <si>
    <t>31/08/2018</t>
  </si>
  <si>
    <t>31/07/2018</t>
  </si>
  <si>
    <t>30/06/2018</t>
  </si>
  <si>
    <t>31/05/2018</t>
  </si>
  <si>
    <t>30/04/2018</t>
  </si>
  <si>
    <t>31/03/2018</t>
  </si>
  <si>
    <t>28/02/2018</t>
  </si>
  <si>
    <t>31/01/2018</t>
  </si>
  <si>
    <t>31/12/2017</t>
  </si>
  <si>
    <t>30/11/2017</t>
  </si>
  <si>
    <t>31/10/2017</t>
  </si>
  <si>
    <t>30/09/2017</t>
  </si>
  <si>
    <t>31/08/2017</t>
  </si>
  <si>
    <t>31/07/2017</t>
  </si>
  <si>
    <t>30/06/2017</t>
  </si>
  <si>
    <t>31/05/2017</t>
  </si>
  <si>
    <t>30/04/2017</t>
  </si>
  <si>
    <t>31/03/2017</t>
  </si>
  <si>
    <t>28/02/2017</t>
  </si>
  <si>
    <t>31/01/2017</t>
  </si>
  <si>
    <t>31/12/2016</t>
  </si>
  <si>
    <t>30/11/2016</t>
  </si>
  <si>
    <t>31/10/2016</t>
  </si>
  <si>
    <t>30/09/2016</t>
  </si>
  <si>
    <t>31/08/2016</t>
  </si>
  <si>
    <t>31/07/2016</t>
  </si>
  <si>
    <t>30/06/2016</t>
  </si>
  <si>
    <t>31/05/2016</t>
  </si>
  <si>
    <t>30/04/2016</t>
  </si>
  <si>
    <t>31/03/2016</t>
  </si>
  <si>
    <t>29/02/2016</t>
  </si>
  <si>
    <t>31/01/2016</t>
  </si>
  <si>
    <t>31/12/2015</t>
  </si>
  <si>
    <t>30/11/2015</t>
  </si>
  <si>
    <t>31/10/2015</t>
  </si>
  <si>
    <t>30/09/2015</t>
  </si>
  <si>
    <t>31/08/2015</t>
  </si>
  <si>
    <t>31/07/2015</t>
  </si>
  <si>
    <t>30/06/2015</t>
  </si>
  <si>
    <t>31/05/2015</t>
  </si>
  <si>
    <t>30/04/2015</t>
  </si>
  <si>
    <t>31/03/2015</t>
  </si>
  <si>
    <t>28/02/2015</t>
  </si>
  <si>
    <t>31/01/2015</t>
  </si>
  <si>
    <t>31/12/2014</t>
  </si>
  <si>
    <t>30/11/2014</t>
  </si>
  <si>
    <t>31/10/2014</t>
  </si>
  <si>
    <t>30/09/2014</t>
  </si>
  <si>
    <t>31/08/2014</t>
  </si>
  <si>
    <t>31/07/2014</t>
  </si>
  <si>
    <t>30/06/2014</t>
  </si>
  <si>
    <t>31/05/2014</t>
  </si>
  <si>
    <t>30/04/2014</t>
  </si>
  <si>
    <t>31/03/2014</t>
  </si>
  <si>
    <t>28/02/2014</t>
  </si>
  <si>
    <t>31/01/2014</t>
  </si>
  <si>
    <t>31/12/2013</t>
  </si>
  <si>
    <t>30/11/2013</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</si>
  <si>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</si>
  <si>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</si>
  <si>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</si>
  <si>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</si>
  <si>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</si>
  <si>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</si>
  <si>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</si>
  <si>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</si>
  <si>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</si>
  <si>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</si>
  <si>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</si>
  <si>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</si>
  <si>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</si>
  <si>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</si>
  <si>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</si>
  <si>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</si>
  <si>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</si>
  <si>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</si>
  <si>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</si>
  <si>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</si>
  <si>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</si>
  <si>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</si>
  <si>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</si>
  <si>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</si>
  <si>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</si>
  <si>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</si>
  <si>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</si>
  <si>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</si>
  <si>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</si>
  <si>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</si>
  <si>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</si>
  <si>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</si>
  <si>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</si>
  <si>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</si>
  <si>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</si>
  <si>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</si>
  <si>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</si>
  <si>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</si>
  <si>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</si>
  <si>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</si>
  <si>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</si>
  <si>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</si>
  <si>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</si>
  <si>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</si>
  <si>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</si>
  <si>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</si>
  <si>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</si>
  <si>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</si>
  <si>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</si>
  <si>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</si>
  <si>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</si>
  <si>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</si>
  <si>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</si>
  <si>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</si>
  <si>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</si>
  <si>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</si>
  <si>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</si>
  <si>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</si>
  <si>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</si>
  <si>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</si>
  <si>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</si>
  <si>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</si>
  <si>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</si>
  <si>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</si>
  <si>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</si>
  <si>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</si>
  <si>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</si>
  <si>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</si>
  <si>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</si>
  <si>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</si>
  <si>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</si>
  <si>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</si>
  <si>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</si>
  <si>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</si>
  <si>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</si>
  <si>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</si>
  <si>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</si>
  <si>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</si>
  <si>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</si>
  <si>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</si>
  <si>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</si>
  <si>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</si>
  <si>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</si>
  <si>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</si>
  <si>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</si>
  <si>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</si>
  <si>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</si>
  <si>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</si>
  <si>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</si>
  <si>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</si>
  <si>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</si>
  <si>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</si>
  <si>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</si>
  <si>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</si>
  <si>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</si>
  <si>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</si>
  <si>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</si>
  <si>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</si>
  <si>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</si>
  <si>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</si>
  <si>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</si>
  <si>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</si>
  <si>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</si>
  <si>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</si>
  <si>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</si>
  <si>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</si>
  <si>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</si>
  <si>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</si>
  <si>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</si>
  <si>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</si>
  <si>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</si>
  <si>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</si>
  <si>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</si>
  <si>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</si>
  <si>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</si>
  <si>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</si>
  <si>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</si>
  <si>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</si>
  <si>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</si>
  <si>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</si>
  <si>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</si>
  <si>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</si>
  <si>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</si>
  <si>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</si>
  <si>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</si>
  <si>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</si>
  <si>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</si>
  <si>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RS7</t>
  </si>
  <si>
    <t>TT</t>
  </si>
  <si>
    <t>Sub-Total Audi</t>
  </si>
  <si>
    <t>BENTAYGA</t>
  </si>
  <si>
    <t>Brooklands</t>
  </si>
  <si>
    <t>Continental</t>
  </si>
  <si>
    <t>CONTINENTAL FLYING SPUR</t>
  </si>
  <si>
    <t>CONTINENTAL GT</t>
  </si>
  <si>
    <t>CONTINENTAL GTC</t>
  </si>
  <si>
    <t>FLYING SPUR</t>
  </si>
  <si>
    <t>MULSANNE</t>
  </si>
  <si>
    <t>Sub-Total Bentley</t>
  </si>
  <si>
    <t>ATECA</t>
  </si>
  <si>
    <t>BORN</t>
  </si>
  <si>
    <t>FORMENTOR</t>
  </si>
  <si>
    <t>LEON</t>
  </si>
  <si>
    <t>Sub-Total Cupra</t>
  </si>
  <si>
    <t>AVENTADOR</t>
  </si>
  <si>
    <t>Gallardo</t>
  </si>
  <si>
    <t>HURACAN</t>
  </si>
  <si>
    <t>URUS</t>
  </si>
  <si>
    <t>Sub-Total Lamborghini</t>
  </si>
  <si>
    <t>Sub-Total Other brands</t>
  </si>
  <si>
    <t>718</t>
  </si>
  <si>
    <t>911</t>
  </si>
  <si>
    <t>911 TURBO</t>
  </si>
  <si>
    <t>BOXSTER</t>
  </si>
  <si>
    <t>CAYENNE</t>
  </si>
  <si>
    <t>CAYMAN</t>
  </si>
  <si>
    <t>MACAN</t>
  </si>
  <si>
    <t>PANAMERA</t>
  </si>
  <si>
    <t>TAYCAN</t>
  </si>
  <si>
    <t>Sub-Total Porsche</t>
  </si>
  <si>
    <t>ALHAMBRA</t>
  </si>
  <si>
    <t>ALTEA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</si>
  <si>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</si>
  <si>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</si>
  <si>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</si>
  <si>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</si>
  <si>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</si>
  <si>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</si>
  <si>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</si>
  <si>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</si>
  <si>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</si>
  <si>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</si>
  <si>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</si>
  <si>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</si>
  <si>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</si>
  <si>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</si>
  <si>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</si>
  <si>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</si>
  <si>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</si>
  <si>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</si>
  <si>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</si>
  <si>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</si>
  <si>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</si>
  <si>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</si>
  <si>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</si>
  <si>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</si>
  <si>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</si>
  <si>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</si>
  <si>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</si>
  <si>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</si>
  <si>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</si>
  <si>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t>
  </si>
  <si>
    <t>CADDY CALIFORNIA MAXI</t>
  </si>
  <si>
    <t>CADDY MAXI</t>
  </si>
  <si>
    <t>CADDY MAXI C20</t>
  </si>
  <si>
    <t>CADDY MAXI LIFE</t>
  </si>
  <si>
    <t>California</t>
  </si>
  <si>
    <t>Caravelle</t>
  </si>
  <si>
    <t>CC</t>
  </si>
  <si>
    <t>CR35</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</si>
  <si>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</si>
  <si>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</si>
  <si>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</si>
  <si>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</si>
  <si>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</si>
  <si>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</si>
  <si>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</si>
  <si>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</si>
  <si>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</si>
  <si>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</si>
  <si>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</si>
  <si>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</si>
  <si>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</si>
  <si>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</si>
  <si>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</si>
  <si>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</si>
  <si>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</si>
  <si>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</si>
  <si>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</si>
  <si>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</si>
  <si>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</si>
  <si>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</si>
  <si>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</si>
  <si>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</si>
  <si>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</si>
  <si>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</si>
  <si>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</si>
  <si>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</si>
  <si>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</si>
  <si>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</si>
  <si>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</si>
  <si>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</si>
  <si>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</si>
  <si>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</si>
  <si>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</si>
  <si>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Distribution by Motor Type</t>
  </si>
  <si>
    <t>EA 189 (unfixed)</t>
  </si>
  <si>
    <t>Other</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</si>
  <si>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</si>
  <si>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</si>
  <si>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</si>
  <si>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</si>
  <si>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</si>
  <si>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</si>
  <si>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</si>
  <si>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</si>
  <si>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</si>
  <si>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</si>
  <si>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</si>
  <si>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</si>
  <si>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</si>
  <si>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</si>
  <si>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</si>
  <si>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</si>
  <si>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</si>
  <si>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</si>
  <si>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</si>
  <si>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</si>
  <si>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</si>
  <si>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</si>
  <si>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</si>
  <si>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</si>
  <si>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</si>
  <si>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</si>
  <si>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</si>
  <si>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</si>
  <si>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</si>
  <si>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</si>
  <si>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</si>
  <si>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</si>
  <si>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</si>
  <si>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</si>
  <si>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</si>
  <si>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</si>
  <si>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</si>
  <si>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</si>
  <si>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</si>
  <si>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</si>
  <si>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</si>
  <si>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</si>
  <si>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</si>
  <si>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</si>
  <si>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</si>
  <si>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</si>
  <si>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</si>
  <si>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</si>
  <si>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</si>
  <si>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</si>
  <si>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</si>
  <si>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</si>
  <si>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</si>
  <si>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</si>
  <si>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</si>
  <si>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</si>
  <si>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</si>
  <si>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</si>
  <si>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</si>
  <si>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</si>
  <si>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</si>
  <si>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</si>
  <si>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</si>
  <si>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Voluntary Termination Disposals</t>
  </si>
  <si>
    <t>Voluntary Termination Recoveries</t>
  </si>
  <si>
    <t>Voluntary Termination (Profit) / Losses</t>
  </si>
  <si>
    <t>Voluntary Termination Monthly Recovery Rate</t>
  </si>
  <si>
    <t>Voluntary Termination Cumulative Recovery Rate</t>
  </si>
  <si>
    <t>PCP Return Disposals</t>
  </si>
  <si>
    <t>PCP Return Recoveries</t>
  </si>
  <si>
    <t>PCP Return (Profit) / Losses</t>
  </si>
  <si>
    <t>PCP Return Monthly Recovery Rate</t>
  </si>
  <si>
    <t>PCP Return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</si>
  <si>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</si>
  <si>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</si>
  <si>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</si>
  <si>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</si>
  <si>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</si>
  <si>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</si>
  <si>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</si>
  <si>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</si>
  <si>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</si>
  <si>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</si>
  <si>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</si>
  <si>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</si>
  <si>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</si>
  <si>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</si>
  <si>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</si>
  <si>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</si>
  <si>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</si>
  <si>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</si>
  <si>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</si>
  <si>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</si>
  <si>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</si>
  <si>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</si>
  <si>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</si>
  <si>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</si>
  <si>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</si>
  <si>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</si>
  <si>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</si>
  <si>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t>IMPORTANT NOTICE to Investors:
The Servicer is currently conducting a change of its ABS Reporting System. The Investor Report for the transaction Driver UK Master S.A. acting for and on behalf of its Compartment 2 with the Publication Date [23.05.2023] has been generated in the Servicer’s new ABS reporting system. In case of questions with respect to the content of the investor report, please contact the Servicer at absoperations@vwfs.co.uk
The ‘Motor Type’ table on the Pool Data VI tab will be removed from the Investor Report due to the low volume and value of EA189 contracts that remain unfixed. This amendment will be implemented in the Investor Report with the Publication Date [21.06.2023]. In case of questions with respect to this matter, please contact the Servicer at absoperations@vwfs.co.uk.</t>
  </si>
  <si>
    <r>
      <t>ING Bank N.V.</t>
    </r>
    <r>
      <rPr>
        <sz val="11"/>
        <color rgb="FF000000"/>
        <rFont val="Arial"/>
        <family val="2"/>
      </rPr>
      <t xml:space="preserve">
Bijlmerdreef 106
1102 CT Amsterdam
Netherlands
Tel: +31 61196 4160
</t>
    </r>
  </si>
  <si>
    <r>
      <t>Moody's Investors Service Limited</t>
    </r>
    <r>
      <rPr>
        <sz val="11"/>
        <color rgb="FF000000"/>
        <rFont val="Arial"/>
        <family val="2"/>
      </rPr>
      <t xml:space="preserve">
Canary Wharf
1 Canada Square
London 
E14 5FA
</t>
    </r>
  </si>
  <si>
    <r>
      <t>S&amp;P GLOBAL RATINGS UK LIMITED</t>
    </r>
    <r>
      <rPr>
        <sz val="11"/>
        <color rgb="FF000000"/>
        <rFont val="Arial"/>
        <family val="2"/>
      </rPr>
      <t xml:space="preserve">
20 Canada Square, 10th Floor
Canary Wharf
London 
E14 5LH
</t>
    </r>
  </si>
  <si>
    <r>
      <t>CREDIT AGRICOLE CORPORATE AND INVESTMENT BANK</t>
    </r>
    <r>
      <rPr>
        <sz val="11"/>
        <color rgb="FF000000"/>
        <rFont val="Arial"/>
        <family val="2"/>
      </rPr>
      <t xml:space="preserve">
12, Place des Etats-Unis
CS 70052, 92547, Montrouge Cedex
France 
92120
Tel: +33 1 41 89 87 58
</t>
    </r>
  </si>
  <si>
    <r>
      <t>Skandinaviska Enskilda Banken AB</t>
    </r>
    <r>
      <rPr>
        <sz val="11"/>
        <color rgb="FF000000"/>
        <rFont val="Arial"/>
        <family val="2"/>
      </rPr>
      <t xml:space="preserve">
Kungsträdgårdsgatan 8
Stockholm 
SE-106 40
Sweden
Tel: +49 69 9727 1172 
</t>
    </r>
  </si>
  <si>
    <t>Total Lease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</si>
</sst>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7" formatCode="&quot;£&quot;#,##0.00;\-&quot;£&quot;#,##0.00"/>
    <numFmt numFmtId="8" formatCode="&quot;£&quot;#,##0.00;[Red]\-&quot;£&quot;#,##0.00"/>
    <numFmt numFmtId="43" formatCode="_-* #,##0.00_-;\-* #,##0.00_-;_-* &quot;-&quot;??_-;_-@_-"/>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0;\-#,##0.00"/>
    <numFmt numFmtId="176" formatCode="[$-10409]#,##0;\(#,##0\);&quot;-&quot;"/>
    <numFmt numFmtId="177" formatCode="[$-10409]&quot;£&quot;#,##0.00;\-&quot;£&quot;#,##0.00;&quot;-&quot;"/>
    <numFmt numFmtId="178" formatCode="[$-10409]&quot;Total portfolio as of Additional Cut-Off Date falling in &quot;mmmm\ yyyy"/>
    <numFmt numFmtId="179" formatCode="[$-10409]#,##0.00%"/>
    <numFmt numFmtId="180" formatCode="[$-10409]dd/mm/yyyy"/>
    <numFmt numFmtId="181" formatCode="[$-10409]0.000%"/>
    <numFmt numFmtId="182" formatCode="[$-10409]0.00000%"/>
    <numFmt numFmtId="183" formatCode="[$-10409]0%"/>
    <numFmt numFmtId="184" formatCode="0.00000%"/>
    <numFmt numFmtId="185" formatCode="&quot;£&quot;#,##0.00"/>
  </numFmts>
  <fonts count="43"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10"/>
      <name val="Courier New"/>
      <family val="3"/>
    </font>
    <font>
      <sz val="7"/>
      <color rgb="FF000000"/>
      <name val="Arial"/>
      <family val="2"/>
    </font>
    <font>
      <b/>
      <sz val="8"/>
      <color rgb="FF000000"/>
      <name val="Arial"/>
      <family val="2"/>
    </font>
    <font>
      <sz val="9"/>
      <color rgb="FFFF0000"/>
      <name val="Arial"/>
      <family val="2"/>
    </font>
    <font>
      <sz val="9"/>
      <color rgb="FF000000"/>
      <name val="Segoe UI"/>
      <family val="2"/>
    </font>
    <font>
      <b/>
      <sz val="9"/>
      <color rgb="FFFF0000"/>
      <name val="Arial"/>
      <family val="2"/>
    </font>
    <font>
      <sz val="9"/>
      <color rgb="FFFFFFFF"/>
      <name val="Arial"/>
      <family val="2"/>
    </font>
    <font>
      <i/>
      <sz val="9"/>
      <color rgb="FF000000"/>
      <name val="Arial"/>
      <family val="2"/>
    </font>
    <font>
      <sz val="9"/>
      <color rgb="FFC0C0C0"/>
      <name val="Arial"/>
      <family val="2"/>
    </font>
    <font>
      <sz val="8"/>
      <color rgb="FF00000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sz val="9"/>
      <color rgb="FF000000"/>
      <name val="Arial"/>
      <family val="2"/>
    </font>
    <font>
      <i/>
      <sz val="9"/>
      <color rgb="FF000000"/>
      <name val="Arial"/>
      <family val="2"/>
    </font>
    <font>
      <b/>
      <sz val="9"/>
      <color rgb="FF000000"/>
      <name val="Arial"/>
      <family val="2"/>
    </font>
    <font>
      <sz val="9"/>
      <color rgb="FFFF0000"/>
      <name val="Arial"/>
      <family val="2"/>
    </font>
    <font>
      <b/>
      <sz val="9"/>
      <color rgb="FFFF0000"/>
      <name val="Arial"/>
      <family val="2"/>
    </font>
    <font>
      <sz val="11"/>
      <name val="Calibri"/>
      <family val="2"/>
    </font>
    <font>
      <sz val="11"/>
      <color rgb="FFFF0000"/>
      <name val="Calibri"/>
      <family val="2"/>
    </font>
    <font>
      <sz val="9"/>
      <name val="Arial"/>
      <family val="2"/>
    </font>
    <font>
      <b/>
      <sz val="10"/>
      <color rgb="FFFF0000"/>
      <name val="Arial"/>
      <family val="2"/>
    </font>
    <font>
      <b/>
      <sz val="11"/>
      <color rgb="FF000000"/>
      <name val="Arial"/>
      <family val="2"/>
    </font>
    <font>
      <b/>
      <sz val="9"/>
      <name val="Arial"/>
      <family val="2"/>
    </font>
  </fonts>
  <fills count="8">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s>
  <borders count="53">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bottom style="thin">
        <color rgb="FFFFFFFF"/>
      </bottom>
      <diagonal/>
    </border>
    <border>
      <left/>
      <right/>
      <top style="thin">
        <color rgb="FFD3D3D3"/>
      </top>
      <bottom/>
      <diagonal/>
    </border>
  </borders>
  <cellStyleXfs count="3">
    <xf numFmtId="0" fontId="0" fillId="0" borderId="0"/>
    <xf numFmtId="9" fontId="31" fillId="0" borderId="0" applyFont="0" applyFill="0" applyBorder="0" applyAlignment="0" applyProtection="0"/>
    <xf numFmtId="43" fontId="31" fillId="0" borderId="0" applyFont="0" applyFill="0" applyBorder="0" applyAlignment="0" applyProtection="0"/>
  </cellStyleXfs>
  <cellXfs count="726">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7"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3" fillId="3" borderId="0" xfId="0" applyNumberFormat="1" applyFont="1" applyFill="1" applyBorder="1" applyAlignment="1">
      <alignment vertical="top" wrapText="1" readingOrder="1"/>
    </xf>
    <xf numFmtId="0" fontId="14"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vertical="top"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12" fillId="3" borderId="0" xfId="0" applyNumberFormat="1" applyFont="1" applyFill="1" applyBorder="1" applyAlignment="1">
      <alignmen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vertical="top" wrapText="1" readingOrder="1"/>
    </xf>
    <xf numFmtId="167"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4"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4"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0" fontId="3" fillId="4"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7"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wrapText="1" readingOrder="1"/>
    </xf>
    <xf numFmtId="0" fontId="11" fillId="2"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right" vertical="center" wrapText="1" readingOrder="1"/>
    </xf>
    <xf numFmtId="0" fontId="3" fillId="0" borderId="11" xfId="0" applyNumberFormat="1" applyFont="1" applyFill="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Fill="1" applyBorder="1" applyAlignment="1">
      <alignment horizontal="right" vertical="center" wrapText="1" readingOrder="1"/>
    </xf>
    <xf numFmtId="0" fontId="3" fillId="0" borderId="0" xfId="0" applyNumberFormat="1" applyFont="1" applyFill="1" applyBorder="1" applyAlignment="1">
      <alignment wrapText="1" readingOrder="1"/>
    </xf>
    <xf numFmtId="0" fontId="3" fillId="4" borderId="0" xfId="0" applyNumberFormat="1" applyFont="1" applyFill="1" applyBorder="1" applyAlignment="1">
      <alignment horizontal="left" vertical="top" wrapText="1" readingOrder="1"/>
    </xf>
    <xf numFmtId="0" fontId="3" fillId="4" borderId="0" xfId="0" applyNumberFormat="1" applyFont="1" applyFill="1" applyBorder="1" applyAlignment="1">
      <alignment horizontal="righ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166" fontId="18"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70" fontId="18"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0" fontId="3"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3" fillId="3" borderId="1" xfId="0" applyNumberFormat="1" applyFont="1" applyFill="1" applyBorder="1" applyAlignment="1">
      <alignment horizontal="right" vertical="top" wrapText="1" readingOrder="1"/>
    </xf>
    <xf numFmtId="0" fontId="11" fillId="0" borderId="1" xfId="0" applyNumberFormat="1" applyFont="1" applyFill="1" applyBorder="1" applyAlignment="1">
      <alignment horizontal="center" vertical="center" wrapText="1" readingOrder="1"/>
    </xf>
    <xf numFmtId="0" fontId="11" fillId="0" borderId="0"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center" vertical="center" wrapText="1" readingOrder="1"/>
    </xf>
    <xf numFmtId="170" fontId="12" fillId="0" borderId="1" xfId="0" applyNumberFormat="1" applyFont="1" applyFill="1" applyBorder="1" applyAlignment="1">
      <alignment vertical="top" wrapText="1" readingOrder="1"/>
    </xf>
    <xf numFmtId="170" fontId="12" fillId="0" borderId="0" xfId="0" applyNumberFormat="1" applyFont="1" applyFill="1" applyBorder="1" applyAlignment="1">
      <alignment vertical="top" wrapText="1" readingOrder="1"/>
    </xf>
    <xf numFmtId="170" fontId="12" fillId="3" borderId="0" xfId="0" applyNumberFormat="1" applyFont="1" applyFill="1" applyBorder="1" applyAlignment="1">
      <alignment vertical="top" wrapText="1" readingOrder="1"/>
    </xf>
    <xf numFmtId="170" fontId="3" fillId="0" borderId="0" xfId="0" applyNumberFormat="1" applyFont="1" applyFill="1" applyBorder="1" applyAlignment="1">
      <alignment vertical="top" wrapText="1" readingOrder="1"/>
    </xf>
    <xf numFmtId="170" fontId="18" fillId="3" borderId="1" xfId="0" applyNumberFormat="1" applyFont="1" applyFill="1" applyBorder="1" applyAlignment="1">
      <alignment vertical="top" wrapText="1" readingOrder="1"/>
    </xf>
    <xf numFmtId="170" fontId="18" fillId="3" borderId="0" xfId="0" applyNumberFormat="1" applyFont="1" applyFill="1" applyBorder="1" applyAlignment="1">
      <alignment vertical="top" wrapText="1" readingOrder="1"/>
    </xf>
    <xf numFmtId="170" fontId="18" fillId="0" borderId="1" xfId="0" applyNumberFormat="1" applyFont="1" applyFill="1" applyBorder="1" applyAlignment="1">
      <alignment vertical="top" wrapText="1" readingOrder="1"/>
    </xf>
    <xf numFmtId="170" fontId="18" fillId="0" borderId="0" xfId="0" applyNumberFormat="1" applyFont="1" applyFill="1" applyBorder="1" applyAlignment="1">
      <alignment vertical="top" wrapText="1" readingOrder="1"/>
    </xf>
    <xf numFmtId="170" fontId="3" fillId="3" borderId="0"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Border="1" applyAlignment="1">
      <alignment horizontal="right" vertical="center" wrapText="1" readingOrder="1"/>
    </xf>
    <xf numFmtId="0" fontId="8" fillId="4"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Fill="1" applyBorder="1" applyAlignment="1">
      <alignment vertical="top" wrapText="1" readingOrder="1"/>
    </xf>
    <xf numFmtId="165" fontId="3" fillId="0" borderId="5" xfId="0" applyNumberFormat="1" applyFont="1" applyFill="1" applyBorder="1" applyAlignment="1">
      <alignment vertical="top" wrapText="1" readingOrder="1"/>
    </xf>
    <xf numFmtId="165" fontId="12" fillId="0"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Fill="1" applyBorder="1" applyAlignment="1">
      <alignment vertical="top" wrapText="1" readingOrder="1"/>
    </xf>
    <xf numFmtId="165" fontId="12" fillId="0" borderId="0" xfId="0" applyNumberFormat="1" applyFont="1" applyFill="1" applyBorder="1" applyAlignment="1">
      <alignment vertical="top" wrapText="1" readingOrder="1"/>
    </xf>
    <xf numFmtId="0" fontId="19" fillId="0" borderId="0" xfId="0" applyNumberFormat="1" applyFont="1" applyFill="1" applyBorder="1" applyAlignment="1">
      <alignment vertical="top" wrapText="1" readingOrder="1"/>
    </xf>
    <xf numFmtId="17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170" fontId="20" fillId="3" borderId="0" xfId="0" applyNumberFormat="1" applyFont="1" applyFill="1" applyBorder="1" applyAlignment="1">
      <alignment vertical="top" wrapText="1" readingOrder="1"/>
    </xf>
    <xf numFmtId="170" fontId="18" fillId="4" borderId="0" xfId="0" applyNumberFormat="1" applyFont="1" applyFill="1" applyBorder="1" applyAlignment="1">
      <alignment vertical="top" wrapText="1" readingOrder="1"/>
    </xf>
    <xf numFmtId="165" fontId="12" fillId="3" borderId="0" xfId="0" applyNumberFormat="1" applyFont="1" applyFill="1" applyBorder="1" applyAlignment="1">
      <alignment vertical="top" wrapText="1" readingOrder="1"/>
    </xf>
    <xf numFmtId="165" fontId="12" fillId="4" borderId="0" xfId="0" applyNumberFormat="1" applyFont="1" applyFill="1" applyBorder="1" applyAlignment="1">
      <alignment vertical="top" wrapText="1" readingOrder="1"/>
    </xf>
    <xf numFmtId="170"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170" fontId="3" fillId="4" borderId="0"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1" fillId="2" borderId="8"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right" vertical="center" wrapText="1" readingOrder="1"/>
    </xf>
    <xf numFmtId="165"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0" fontId="22" fillId="0" borderId="0" xfId="0" applyNumberFormat="1" applyFont="1" applyFill="1" applyBorder="1" applyAlignment="1">
      <alignment vertical="top" wrapText="1" readingOrder="1"/>
    </xf>
    <xf numFmtId="0" fontId="11" fillId="2" borderId="12" xfId="0" applyNumberFormat="1" applyFont="1" applyFill="1" applyBorder="1" applyAlignment="1">
      <alignment vertical="top" wrapText="1" readingOrder="1"/>
    </xf>
    <xf numFmtId="0" fontId="11" fillId="2" borderId="13" xfId="0" applyNumberFormat="1"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NumberFormat="1" applyFont="1" applyFill="1" applyBorder="1" applyAlignment="1">
      <alignment horizontal="left" vertical="center" wrapText="1" readingOrder="1"/>
    </xf>
    <xf numFmtId="176"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23" fillId="0" borderId="0" xfId="0" applyNumberFormat="1" applyFont="1" applyFill="1" applyBorder="1" applyAlignment="1">
      <alignment horizontal="left" vertical="top" wrapText="1" readingOrder="1"/>
    </xf>
    <xf numFmtId="176" fontId="3" fillId="3" borderId="0" xfId="0" applyNumberFormat="1" applyFont="1" applyFill="1" applyBorder="1" applyAlignment="1">
      <alignment horizontal="right" vertical="center" wrapText="1" readingOrder="1"/>
    </xf>
    <xf numFmtId="176"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176" fontId="3" fillId="4" borderId="0" xfId="0" applyNumberFormat="1" applyFont="1" applyFill="1" applyBorder="1" applyAlignment="1">
      <alignment horizontal="right" vertical="center" wrapText="1" readingOrder="1"/>
    </xf>
    <xf numFmtId="170" fontId="18" fillId="4" borderId="0"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left" vertical="top" wrapText="1" readingOrder="1"/>
    </xf>
    <xf numFmtId="0" fontId="11" fillId="2" borderId="6" xfId="0" applyNumberFormat="1" applyFont="1" applyFill="1" applyBorder="1" applyAlignment="1">
      <alignment horizontal="left" vertical="center" wrapText="1" readingOrder="1"/>
    </xf>
    <xf numFmtId="176"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0" fontId="23" fillId="0" borderId="5" xfId="0" applyNumberFormat="1" applyFont="1" applyFill="1" applyBorder="1" applyAlignment="1">
      <alignment horizontal="right" vertical="top" wrapText="1" readingOrder="1"/>
    </xf>
    <xf numFmtId="176"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top" wrapText="1" readingOrder="1"/>
    </xf>
    <xf numFmtId="179"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9"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21" fillId="4" borderId="0" xfId="0" applyNumberFormat="1" applyFont="1" applyFill="1" applyBorder="1" applyAlignment="1">
      <alignment horizontal="left" vertical="top" wrapText="1" readingOrder="1"/>
    </xf>
    <xf numFmtId="0" fontId="11" fillId="4" borderId="0" xfId="0" applyNumberFormat="1" applyFont="1" applyFill="1" applyBorder="1" applyAlignment="1">
      <alignment vertical="top" wrapText="1" readingOrder="1"/>
    </xf>
    <xf numFmtId="0" fontId="2" fillId="2" borderId="8" xfId="0" applyNumberFormat="1" applyFont="1" applyFill="1" applyBorder="1" applyAlignment="1">
      <alignment horizontal="center" vertical="center" wrapText="1" readingOrder="1"/>
    </xf>
    <xf numFmtId="180"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1" fontId="8" fillId="3"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1"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24" fillId="0" borderId="0" xfId="0" applyNumberFormat="1" applyFont="1" applyFill="1" applyBorder="1" applyAlignment="1">
      <alignment vertical="top"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0" fontId="11" fillId="2" borderId="5" xfId="0" applyNumberFormat="1" applyFont="1" applyFill="1" applyBorder="1" applyAlignment="1">
      <alignment horizontal="left" vertical="top" wrapText="1" readingOrder="1"/>
    </xf>
    <xf numFmtId="0" fontId="25" fillId="0" borderId="0" xfId="0" applyNumberFormat="1" applyFont="1" applyFill="1" applyBorder="1" applyAlignment="1">
      <alignment horizontal="left" vertical="top" wrapText="1" readingOrder="1"/>
    </xf>
    <xf numFmtId="0" fontId="3" fillId="3" borderId="1" xfId="0" applyNumberFormat="1" applyFont="1" applyFill="1" applyBorder="1" applyAlignment="1">
      <alignment horizontal="left" vertical="top" wrapText="1" readingOrder="1"/>
    </xf>
    <xf numFmtId="0" fontId="3" fillId="4" borderId="1" xfId="0" applyNumberFormat="1" applyFont="1" applyFill="1" applyBorder="1" applyAlignment="1">
      <alignment horizontal="left" vertical="top" wrapText="1" readingOrder="1"/>
    </xf>
    <xf numFmtId="0" fontId="11" fillId="2" borderId="7"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center" wrapText="1" readingOrder="1"/>
    </xf>
    <xf numFmtId="0" fontId="26" fillId="4" borderId="0" xfId="0" applyNumberFormat="1" applyFont="1" applyFill="1" applyBorder="1" applyAlignment="1">
      <alignment horizontal="left" vertical="top" wrapText="1" readingOrder="1"/>
    </xf>
    <xf numFmtId="0" fontId="27" fillId="4" borderId="0" xfId="0" applyNumberFormat="1" applyFont="1" applyFill="1" applyBorder="1" applyAlignment="1">
      <alignment horizontal="left" vertical="top" wrapText="1" readingOrder="1"/>
    </xf>
    <xf numFmtId="0" fontId="4" fillId="4" borderId="26" xfId="0" applyNumberFormat="1" applyFont="1" applyFill="1" applyBorder="1" applyAlignment="1">
      <alignment horizontal="left" vertical="top" wrapText="1" readingOrder="1"/>
    </xf>
    <xf numFmtId="0" fontId="27" fillId="4" borderId="27" xfId="0" applyNumberFormat="1" applyFont="1" applyFill="1" applyBorder="1" applyAlignment="1">
      <alignment horizontal="left" vertical="top" wrapText="1" readingOrder="1"/>
    </xf>
    <xf numFmtId="0" fontId="3" fillId="0" borderId="27" xfId="0" applyNumberFormat="1" applyFont="1" applyFill="1" applyBorder="1" applyAlignment="1">
      <alignment horizontal="right" vertical="center" wrapText="1" readingOrder="1"/>
    </xf>
    <xf numFmtId="0" fontId="11" fillId="0" borderId="28" xfId="0" applyNumberFormat="1" applyFont="1" applyFill="1" applyBorder="1" applyAlignment="1">
      <alignment horizontal="center" vertical="top" wrapText="1" readingOrder="1"/>
    </xf>
    <xf numFmtId="0" fontId="4" fillId="4" borderId="29" xfId="0" applyNumberFormat="1" applyFont="1" applyFill="1" applyBorder="1" applyAlignment="1">
      <alignment horizontal="left" vertical="top" wrapText="1" readingOrder="1"/>
    </xf>
    <xf numFmtId="0" fontId="11" fillId="0" borderId="30" xfId="0" applyNumberFormat="1" applyFont="1" applyFill="1" applyBorder="1" applyAlignment="1">
      <alignment horizontal="center" vertical="top" wrapText="1" readingOrder="1"/>
    </xf>
    <xf numFmtId="180" fontId="3" fillId="0" borderId="0" xfId="0" applyNumberFormat="1" applyFont="1" applyFill="1" applyBorder="1" applyAlignment="1">
      <alignment horizontal="right" vertical="center" wrapText="1" readingOrder="1"/>
    </xf>
    <xf numFmtId="173"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9" fontId="22" fillId="0" borderId="0" xfId="0" applyNumberFormat="1" applyFont="1" applyFill="1" applyBorder="1" applyAlignment="1">
      <alignment horizontal="right" vertical="top" wrapText="1" readingOrder="1"/>
    </xf>
    <xf numFmtId="0" fontId="26" fillId="4" borderId="15" xfId="0" applyNumberFormat="1" applyFont="1" applyFill="1" applyBorder="1" applyAlignment="1">
      <alignment horizontal="left" vertical="top" wrapText="1" readingOrder="1"/>
    </xf>
    <xf numFmtId="0" fontId="11" fillId="0" borderId="15" xfId="0" applyNumberFormat="1" applyFont="1" applyFill="1" applyBorder="1" applyAlignment="1">
      <alignment horizontal="center" vertical="center" wrapText="1" readingOrder="1"/>
    </xf>
    <xf numFmtId="182" fontId="12" fillId="0" borderId="15" xfId="0" applyNumberFormat="1" applyFont="1" applyFill="1" applyBorder="1" applyAlignment="1">
      <alignment horizontal="center" vertical="top" wrapText="1" readingOrder="1"/>
    </xf>
    <xf numFmtId="0" fontId="11" fillId="0" borderId="31" xfId="0" applyNumberFormat="1" applyFont="1" applyFill="1" applyBorder="1" applyAlignment="1">
      <alignment horizontal="center" vertical="top" wrapText="1" readingOrder="1"/>
    </xf>
    <xf numFmtId="0" fontId="11" fillId="0" borderId="15"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4" fillId="4" borderId="32" xfId="0" applyNumberFormat="1" applyFont="1" applyFill="1" applyBorder="1" applyAlignment="1">
      <alignment horizontal="left" vertical="top" wrapText="1" readingOrder="1"/>
    </xf>
    <xf numFmtId="0" fontId="26" fillId="4" borderId="33" xfId="0" applyNumberFormat="1" applyFont="1" applyFill="1" applyBorder="1" applyAlignment="1">
      <alignment horizontal="left" vertical="top" wrapText="1" readingOrder="1"/>
    </xf>
    <xf numFmtId="0" fontId="11" fillId="0" borderId="33" xfId="0" applyNumberFormat="1" applyFont="1" applyFill="1" applyBorder="1" applyAlignment="1">
      <alignment horizontal="center" vertical="center" wrapText="1" readingOrder="1"/>
    </xf>
    <xf numFmtId="0" fontId="11" fillId="0" borderId="33" xfId="0" applyNumberFormat="1" applyFont="1" applyFill="1" applyBorder="1" applyAlignment="1">
      <alignment horizontal="center" vertical="top" wrapText="1" readingOrder="1"/>
    </xf>
    <xf numFmtId="0" fontId="11" fillId="0" borderId="34" xfId="0" applyNumberFormat="1" applyFont="1" applyFill="1" applyBorder="1" applyAlignment="1">
      <alignment horizontal="center" vertical="top" wrapText="1" readingOrder="1"/>
    </xf>
    <xf numFmtId="0" fontId="4" fillId="4" borderId="15" xfId="0" applyNumberFormat="1" applyFont="1" applyFill="1" applyBorder="1" applyAlignment="1">
      <alignment horizontal="left" vertical="top" wrapText="1" readingOrder="1"/>
    </xf>
    <xf numFmtId="0" fontId="11" fillId="0" borderId="27" xfId="0" applyNumberFormat="1" applyFont="1" applyFill="1" applyBorder="1" applyAlignment="1">
      <alignment horizontal="center" vertical="center" wrapText="1" readingOrder="1"/>
    </xf>
    <xf numFmtId="0" fontId="11" fillId="0" borderId="27" xfId="0" applyNumberFormat="1" applyFont="1" applyFill="1" applyBorder="1" applyAlignment="1">
      <alignment horizontal="center" vertical="top" wrapText="1" readingOrder="1"/>
    </xf>
    <xf numFmtId="0" fontId="12" fillId="4" borderId="29" xfId="0" applyNumberFormat="1" applyFont="1" applyFill="1" applyBorder="1" applyAlignment="1">
      <alignment horizontal="left" vertical="top" wrapText="1" readingOrder="1"/>
    </xf>
    <xf numFmtId="0" fontId="12" fillId="0" borderId="30" xfId="0" applyNumberFormat="1" applyFont="1" applyFill="1" applyBorder="1" applyAlignment="1">
      <alignment horizontal="center" vertical="center" wrapText="1" readingOrder="1"/>
    </xf>
    <xf numFmtId="0" fontId="12" fillId="0" borderId="29"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3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2" fillId="0" borderId="0" xfId="0" applyNumberFormat="1" applyFont="1" applyFill="1" applyBorder="1" applyAlignment="1">
      <alignment horizontal="left" vertical="top" wrapText="1" readingOrder="1"/>
    </xf>
    <xf numFmtId="166" fontId="22" fillId="0" borderId="0" xfId="0" applyNumberFormat="1" applyFont="1" applyFill="1" applyBorder="1" applyAlignment="1">
      <alignment horizontal="right" vertical="center" wrapText="1" readingOrder="1"/>
    </xf>
    <xf numFmtId="0" fontId="24" fillId="0" borderId="29" xfId="0" applyNumberFormat="1" applyFont="1" applyFill="1" applyBorder="1" applyAlignment="1">
      <alignment vertical="top" wrapText="1" readingOrder="1"/>
    </xf>
    <xf numFmtId="0" fontId="12" fillId="0" borderId="30" xfId="0" applyNumberFormat="1" applyFont="1" applyFill="1" applyBorder="1" applyAlignment="1">
      <alignment horizontal="center" vertical="top" wrapText="1" readingOrder="1"/>
    </xf>
    <xf numFmtId="0" fontId="24" fillId="0" borderId="32" xfId="0" applyNumberFormat="1" applyFont="1" applyFill="1" applyBorder="1" applyAlignment="1">
      <alignment vertical="top" wrapText="1" readingOrder="1"/>
    </xf>
    <xf numFmtId="0" fontId="3" fillId="0" borderId="35" xfId="0" applyNumberFormat="1" applyFont="1" applyFill="1" applyBorder="1" applyAlignment="1">
      <alignment vertical="top" wrapText="1" readingOrder="1"/>
    </xf>
    <xf numFmtId="0" fontId="12" fillId="0" borderId="35" xfId="0" applyNumberFormat="1" applyFont="1" applyFill="1" applyBorder="1" applyAlignment="1">
      <alignment horizontal="left" vertical="top" wrapText="1" readingOrder="1"/>
    </xf>
    <xf numFmtId="0" fontId="12" fillId="0" borderId="35" xfId="0" applyNumberFormat="1" applyFont="1" applyFill="1" applyBorder="1" applyAlignment="1">
      <alignment horizontal="right" vertical="top" wrapText="1" readingOrder="1"/>
    </xf>
    <xf numFmtId="0" fontId="12" fillId="0" borderId="34" xfId="0" applyNumberFormat="1" applyFont="1" applyFill="1" applyBorder="1" applyAlignment="1">
      <alignment horizontal="center" vertical="top" wrapText="1" readingOrder="1"/>
    </xf>
    <xf numFmtId="0" fontId="28" fillId="0" borderId="26" xfId="0" applyNumberFormat="1" applyFont="1" applyFill="1" applyBorder="1" applyAlignment="1">
      <alignment vertical="center" wrapText="1" readingOrder="1"/>
    </xf>
    <xf numFmtId="0" fontId="11" fillId="0" borderId="36" xfId="0" applyNumberFormat="1" applyFont="1" applyFill="1" applyBorder="1" applyAlignment="1">
      <alignment horizontal="center" vertical="center" wrapText="1" readingOrder="1"/>
    </xf>
    <xf numFmtId="0" fontId="11" fillId="0" borderId="39" xfId="0" applyNumberFormat="1" applyFont="1" applyFill="1" applyBorder="1" applyAlignment="1">
      <alignment horizontal="center" vertical="center" wrapText="1" readingOrder="1"/>
    </xf>
    <xf numFmtId="0" fontId="3" fillId="0" borderId="40"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180" fontId="3" fillId="0" borderId="5" xfId="0" applyNumberFormat="1" applyFont="1" applyFill="1" applyBorder="1" applyAlignment="1">
      <alignment horizontal="right" vertical="center" wrapText="1" readingOrder="1"/>
    </xf>
    <xf numFmtId="0" fontId="3" fillId="0" borderId="41" xfId="0" applyNumberFormat="1" applyFont="1" applyFill="1" applyBorder="1" applyAlignment="1">
      <alignment horizontal="right" vertical="center" wrapText="1" readingOrder="1"/>
    </xf>
    <xf numFmtId="183" fontId="3" fillId="0" borderId="5" xfId="0" applyNumberFormat="1" applyFont="1" applyFill="1" applyBorder="1" applyAlignment="1">
      <alignment horizontal="right" vertical="center" wrapText="1" readingOrder="1"/>
    </xf>
    <xf numFmtId="165"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horizontal="right" vertical="center" wrapText="1" readingOrder="1"/>
    </xf>
    <xf numFmtId="0" fontId="11" fillId="0" borderId="40"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2" xfId="0" applyNumberFormat="1" applyFont="1" applyFill="1" applyBorder="1" applyAlignment="1">
      <alignment vertical="center" wrapText="1" readingOrder="1"/>
    </xf>
    <xf numFmtId="0" fontId="3" fillId="0" borderId="43" xfId="0" applyNumberFormat="1" applyFont="1" applyFill="1" applyBorder="1" applyAlignment="1">
      <alignment horizontal="right" vertical="center" wrapText="1" readingOrder="1"/>
    </xf>
    <xf numFmtId="0" fontId="11" fillId="0" borderId="46" xfId="0" applyNumberFormat="1" applyFont="1" applyFill="1" applyBorder="1" applyAlignment="1">
      <alignment horizontal="right" vertical="center" wrapText="1" readingOrder="1"/>
    </xf>
    <xf numFmtId="0" fontId="11" fillId="0" borderId="47" xfId="0" applyNumberFormat="1" applyFont="1" applyFill="1" applyBorder="1" applyAlignment="1">
      <alignment vertical="center" wrapText="1" readingOrder="1"/>
    </xf>
    <xf numFmtId="0" fontId="3" fillId="0" borderId="48" xfId="0" applyNumberFormat="1" applyFont="1" applyFill="1" applyBorder="1" applyAlignment="1">
      <alignment horizontal="right" vertical="center" wrapText="1" readingOrder="1"/>
    </xf>
    <xf numFmtId="0" fontId="11" fillId="0" borderId="50" xfId="0" applyNumberFormat="1" applyFont="1" applyFill="1" applyBorder="1" applyAlignment="1">
      <alignment horizontal="right" vertical="center" wrapText="1" readingOrder="1"/>
    </xf>
    <xf numFmtId="14" fontId="32" fillId="0" borderId="0" xfId="0" applyNumberFormat="1" applyFont="1" applyFill="1" applyBorder="1" applyAlignment="1">
      <alignment horizontal="right" vertical="center" wrapText="1" readingOrder="1"/>
    </xf>
    <xf numFmtId="0" fontId="32" fillId="0" borderId="0" xfId="0" applyNumberFormat="1" applyFont="1" applyFill="1" applyBorder="1" applyAlignment="1">
      <alignment horizontal="right" vertical="center" wrapText="1" readingOrder="1"/>
    </xf>
    <xf numFmtId="166" fontId="32" fillId="0" borderId="0" xfId="0" applyNumberFormat="1" applyFont="1" applyFill="1" applyBorder="1" applyAlignment="1">
      <alignment horizontal="right" vertical="top" wrapText="1" readingOrder="1"/>
    </xf>
    <xf numFmtId="0" fontId="32" fillId="0" borderId="0" xfId="0" applyNumberFormat="1" applyFont="1" applyFill="1" applyBorder="1" applyAlignment="1">
      <alignment horizontal="center" vertical="top" wrapText="1" readingOrder="1"/>
    </xf>
    <xf numFmtId="179" fontId="33" fillId="0" borderId="0" xfId="0" applyNumberFormat="1" applyFont="1" applyFill="1" applyBorder="1" applyAlignment="1">
      <alignment horizontal="right" vertical="top" wrapText="1" readingOrder="1"/>
    </xf>
    <xf numFmtId="166" fontId="32" fillId="0" borderId="0" xfId="0" applyNumberFormat="1" applyFont="1" applyFill="1" applyBorder="1" applyAlignment="1">
      <alignment horizontal="center" vertical="top" wrapText="1" readingOrder="1"/>
    </xf>
    <xf numFmtId="184" fontId="34" fillId="0" borderId="15" xfId="1" applyNumberFormat="1" applyFont="1" applyFill="1" applyBorder="1" applyAlignment="1">
      <alignment horizontal="center" vertical="top" wrapText="1" readingOrder="1"/>
    </xf>
    <xf numFmtId="184" fontId="34" fillId="0" borderId="15" xfId="0" applyNumberFormat="1" applyFont="1" applyFill="1" applyBorder="1" applyAlignment="1">
      <alignment horizontal="center" vertical="top" wrapText="1" readingOrder="1"/>
    </xf>
    <xf numFmtId="166" fontId="32" fillId="0" borderId="0" xfId="0" applyNumberFormat="1" applyFont="1" applyFill="1" applyBorder="1" applyAlignment="1">
      <alignment horizontal="right" vertical="center" wrapText="1" readingOrder="1"/>
    </xf>
    <xf numFmtId="166" fontId="34" fillId="0" borderId="0" xfId="0" applyNumberFormat="1" applyFont="1" applyFill="1" applyBorder="1" applyAlignment="1">
      <alignment horizontal="right" vertical="center" wrapText="1" readingOrder="1"/>
    </xf>
    <xf numFmtId="0" fontId="1" fillId="0" borderId="0" xfId="0" applyFont="1" applyFill="1" applyBorder="1"/>
    <xf numFmtId="176" fontId="11" fillId="2"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6" fontId="3" fillId="4"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79"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center" wrapText="1" readingOrder="1"/>
    </xf>
    <xf numFmtId="184" fontId="12" fillId="0" borderId="0" xfId="1" applyNumberFormat="1" applyFont="1" applyFill="1" applyBorder="1" applyAlignment="1">
      <alignment horizontal="center" vertical="top" wrapText="1" readingOrder="1"/>
    </xf>
    <xf numFmtId="184" fontId="1" fillId="0" borderId="0" xfId="1" applyNumberFormat="1" applyFont="1" applyFill="1" applyBorder="1"/>
    <xf numFmtId="8" fontId="1" fillId="0" borderId="0" xfId="0" applyNumberFormat="1" applyFont="1" applyFill="1" applyBorder="1"/>
    <xf numFmtId="185" fontId="1" fillId="0" borderId="0" xfId="0" applyNumberFormat="1" applyFont="1" applyFill="1" applyBorder="1"/>
    <xf numFmtId="0" fontId="37" fillId="0" borderId="0" xfId="0" applyFont="1" applyFill="1" applyBorder="1"/>
    <xf numFmtId="0" fontId="35" fillId="0" borderId="0" xfId="0" applyNumberFormat="1" applyFont="1" applyFill="1" applyBorder="1" applyAlignment="1">
      <alignment horizontal="left" vertical="top" wrapText="1" readingOrder="1"/>
    </xf>
    <xf numFmtId="0" fontId="38" fillId="0" borderId="0" xfId="0" applyFont="1" applyFill="1" applyBorder="1"/>
    <xf numFmtId="179" fontId="3" fillId="0" borderId="0" xfId="0" applyNumberFormat="1" applyFont="1" applyFill="1" applyBorder="1" applyAlignment="1">
      <alignment horizontal="right" vertical="top" wrapText="1" readingOrder="1"/>
    </xf>
    <xf numFmtId="164" fontId="1" fillId="0" borderId="0" xfId="0" applyNumberFormat="1" applyFont="1" applyFill="1" applyBorder="1"/>
    <xf numFmtId="10" fontId="1" fillId="0" borderId="0" xfId="0" applyNumberFormat="1" applyFont="1" applyFill="1" applyBorder="1"/>
    <xf numFmtId="43" fontId="1" fillId="0" borderId="0" xfId="2" applyFont="1" applyFill="1" applyBorder="1"/>
    <xf numFmtId="7" fontId="1" fillId="0" borderId="0" xfId="0" applyNumberFormat="1" applyFont="1" applyFill="1" applyBorder="1"/>
    <xf numFmtId="176" fontId="39" fillId="4" borderId="0" xfId="0" applyNumberFormat="1" applyFont="1" applyFill="1" applyBorder="1" applyAlignment="1">
      <alignment horizontal="right" vertical="center" wrapText="1" readingOrder="1"/>
    </xf>
    <xf numFmtId="170" fontId="39" fillId="4" borderId="0" xfId="0" applyNumberFormat="1" applyFont="1" applyFill="1" applyBorder="1" applyAlignment="1">
      <alignment horizontal="right" vertical="center" wrapText="1" readingOrder="1"/>
    </xf>
    <xf numFmtId="176" fontId="39" fillId="7" borderId="0" xfId="0" applyNumberFormat="1" applyFont="1" applyFill="1" applyBorder="1" applyAlignment="1">
      <alignment horizontal="right" vertical="center" wrapText="1" readingOrder="1"/>
    </xf>
    <xf numFmtId="170" fontId="39" fillId="7" borderId="0" xfId="0" applyNumberFormat="1" applyFont="1" applyFill="1" applyBorder="1" applyAlignment="1">
      <alignment horizontal="right" vertical="center" wrapText="1" readingOrder="1"/>
    </xf>
    <xf numFmtId="176" fontId="39" fillId="3" borderId="0" xfId="0" applyNumberFormat="1" applyFont="1" applyFill="1" applyBorder="1" applyAlignment="1">
      <alignment horizontal="right" vertical="center" wrapText="1" readingOrder="1"/>
    </xf>
    <xf numFmtId="170" fontId="39" fillId="3" borderId="0" xfId="0" applyNumberFormat="1" applyFont="1" applyFill="1" applyBorder="1" applyAlignment="1">
      <alignment horizontal="right" vertical="center" wrapText="1" readingOrder="1"/>
    </xf>
    <xf numFmtId="176" fontId="39" fillId="3" borderId="5" xfId="0" applyNumberFormat="1" applyFont="1" applyFill="1" applyBorder="1" applyAlignment="1">
      <alignment horizontal="right" vertical="center" wrapText="1" readingOrder="1"/>
    </xf>
    <xf numFmtId="177" fontId="39" fillId="3" borderId="5" xfId="0" applyNumberFormat="1" applyFont="1" applyFill="1" applyBorder="1" applyAlignment="1">
      <alignment horizontal="right" vertical="center" wrapText="1" readingOrder="1"/>
    </xf>
    <xf numFmtId="176" fontId="39" fillId="4" borderId="5" xfId="0" applyNumberFormat="1" applyFont="1" applyFill="1" applyBorder="1" applyAlignment="1">
      <alignment horizontal="right" vertical="center" wrapText="1" readingOrder="1"/>
    </xf>
    <xf numFmtId="177" fontId="39" fillId="4" borderId="5" xfId="0" applyNumberFormat="1" applyFont="1" applyFill="1" applyBorder="1" applyAlignment="1">
      <alignment horizontal="right" vertical="center" wrapText="1" readingOrder="1"/>
    </xf>
    <xf numFmtId="170" fontId="39" fillId="4" borderId="5" xfId="0" applyNumberFormat="1" applyFont="1" applyFill="1" applyBorder="1" applyAlignment="1">
      <alignment horizontal="right" vertical="center" wrapText="1" readingOrder="1"/>
    </xf>
    <xf numFmtId="0" fontId="41" fillId="3" borderId="0" xfId="0" applyNumberFormat="1" applyFont="1" applyFill="1" applyBorder="1" applyAlignment="1">
      <alignment vertical="top" wrapText="1" readingOrder="1"/>
    </xf>
    <xf numFmtId="0" fontId="36" fillId="0" borderId="0" xfId="0" applyNumberFormat="1" applyFont="1" applyFill="1" applyBorder="1" applyAlignment="1">
      <alignment horizontal="center"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4" fontId="3" fillId="0" borderId="0" xfId="0" applyNumberFormat="1" applyFont="1" applyFill="1" applyBorder="1" applyAlignment="1">
      <alignment horizontal="right" vertical="top" wrapText="1" readingOrder="1"/>
    </xf>
    <xf numFmtId="0" fontId="1" fillId="0" borderId="0" xfId="0" applyFont="1" applyFill="1" applyBorder="1"/>
    <xf numFmtId="0" fontId="37" fillId="0" borderId="0" xfId="0" applyFont="1" applyFill="1" applyBorder="1"/>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4" fontId="11" fillId="2" borderId="6"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center" wrapText="1" readingOrder="1"/>
    </xf>
    <xf numFmtId="166" fontId="3" fillId="3" borderId="5" xfId="0" applyNumberFormat="1" applyFont="1" applyFill="1" applyBorder="1" applyAlignment="1">
      <alignment horizontal="right" vertical="top" wrapText="1" readingOrder="1"/>
    </xf>
    <xf numFmtId="10" fontId="3" fillId="3" borderId="0" xfId="1" applyNumberFormat="1" applyFont="1" applyFill="1" applyBorder="1" applyAlignment="1">
      <alignment horizontal="right" vertical="top" wrapText="1" readingOrder="1"/>
    </xf>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40" fillId="0" borderId="0" xfId="0" applyNumberFormat="1" applyFont="1" applyFill="1" applyBorder="1" applyAlignment="1">
      <alignment horizontal="center" vertical="center"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11" fillId="2" borderId="4" xfId="0" applyNumberFormat="1"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1" fillId="2"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3" fillId="0" borderId="0" xfId="0" applyNumberFormat="1" applyFont="1" applyFill="1" applyBorder="1" applyAlignment="1">
      <alignment horizontal="left" vertical="top" wrapText="1" readingOrder="1"/>
    </xf>
    <xf numFmtId="0" fontId="3" fillId="3" borderId="5"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3" fillId="0" borderId="5" xfId="0" applyNumberFormat="1" applyFont="1" applyFill="1" applyBorder="1" applyAlignment="1">
      <alignment horizontal="left" vertical="top" wrapText="1" readingOrder="1"/>
    </xf>
    <xf numFmtId="0" fontId="11" fillId="2" borderId="5" xfId="0" applyNumberFormat="1" applyFont="1" applyFill="1" applyBorder="1" applyAlignment="1">
      <alignment horizontal="center" vertical="center" wrapText="1" readingOrder="1"/>
    </xf>
    <xf numFmtId="0" fontId="4" fillId="0" borderId="5" xfId="0" applyNumberFormat="1" applyFont="1" applyFill="1" applyBorder="1" applyAlignment="1">
      <alignment vertical="top" wrapText="1" readingOrder="1"/>
    </xf>
    <xf numFmtId="0" fontId="3"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6" fillId="0" borderId="0" xfId="0" applyNumberFormat="1" applyFont="1" applyFill="1" applyBorder="1" applyAlignment="1">
      <alignment vertical="center" wrapText="1" readingOrder="1"/>
    </xf>
    <xf numFmtId="0" fontId="16" fillId="0" borderId="0" xfId="0" applyNumberFormat="1" applyFont="1" applyFill="1" applyBorder="1" applyAlignment="1">
      <alignment horizontal="left" vertical="center" wrapText="1" readingOrder="1"/>
    </xf>
    <xf numFmtId="0" fontId="16" fillId="0" borderId="0" xfId="0" applyNumberFormat="1" applyFont="1" applyFill="1" applyBorder="1" applyAlignment="1">
      <alignment vertical="top" wrapText="1" readingOrder="1"/>
    </xf>
    <xf numFmtId="0" fontId="11" fillId="2" borderId="1" xfId="0" applyNumberFormat="1" applyFont="1" applyFill="1" applyBorder="1" applyAlignment="1">
      <alignment horizontal="center" vertical="top" wrapText="1" readingOrder="1"/>
    </xf>
    <xf numFmtId="0" fontId="15" fillId="0" borderId="0" xfId="0" applyNumberFormat="1" applyFont="1" applyFill="1" applyBorder="1" applyAlignment="1">
      <alignment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0" fontId="1" fillId="5" borderId="0" xfId="0" applyNumberFormat="1" applyFont="1" applyFill="1" applyBorder="1" applyAlignment="1">
      <alignment vertical="top" wrapText="1"/>
    </xf>
    <xf numFmtId="0" fontId="11" fillId="2" borderId="11" xfId="0" applyNumberFormat="1" applyFont="1" applyFill="1" applyBorder="1" applyAlignment="1">
      <alignment horizontal="left" vertical="center" wrapText="1" readingOrder="1"/>
    </xf>
    <xf numFmtId="0" fontId="3" fillId="0" borderId="11" xfId="0" applyNumberFormat="1" applyFont="1" applyFill="1" applyBorder="1" applyAlignment="1">
      <alignment vertical="top" wrapText="1" readingOrder="1"/>
    </xf>
    <xf numFmtId="0" fontId="3" fillId="3" borderId="11" xfId="0" applyNumberFormat="1" applyFont="1" applyFill="1" applyBorder="1" applyAlignment="1">
      <alignment vertical="top" wrapText="1" readingOrder="1"/>
    </xf>
    <xf numFmtId="0" fontId="4"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horizontal="right" vertical="top" wrapText="1" readingOrder="1"/>
    </xf>
    <xf numFmtId="0" fontId="8" fillId="0" borderId="0" xfId="0" applyNumberFormat="1" applyFont="1" applyFill="1" applyBorder="1" applyAlignment="1">
      <alignment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0" fontId="3" fillId="3" borderId="11" xfId="0" applyNumberFormat="1" applyFont="1" applyFill="1" applyBorder="1" applyAlignment="1">
      <alignment horizontal="left" vertical="top" wrapText="1" readingOrder="1"/>
    </xf>
    <xf numFmtId="0"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lef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right" vertical="top" wrapText="1" readingOrder="1"/>
    </xf>
    <xf numFmtId="0" fontId="3" fillId="4" borderId="0" xfId="0" applyNumberFormat="1" applyFont="1" applyFill="1" applyBorder="1" applyAlignment="1">
      <alignment horizontal="right" vertical="top" wrapText="1" readingOrder="1"/>
    </xf>
    <xf numFmtId="171" fontId="3" fillId="4" borderId="11" xfId="0" applyNumberFormat="1" applyFont="1" applyFill="1" applyBorder="1" applyAlignment="1">
      <alignment horizontal="right" vertical="top" wrapText="1" readingOrder="1"/>
    </xf>
    <xf numFmtId="0" fontId="3" fillId="3" borderId="1" xfId="0" applyNumberFormat="1" applyFont="1" applyFill="1" applyBorder="1" applyAlignment="1">
      <alignment vertical="top" wrapText="1" readingOrder="1"/>
    </xf>
    <xf numFmtId="174" fontId="3" fillId="3"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66" fontId="18"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vertical="top" wrapText="1" readingOrder="1"/>
    </xf>
    <xf numFmtId="170" fontId="3" fillId="3" borderId="1" xfId="0" applyNumberFormat="1" applyFont="1" applyFill="1" applyBorder="1" applyAlignment="1">
      <alignment vertical="top" wrapText="1" readingOrder="1"/>
    </xf>
    <xf numFmtId="0" fontId="12" fillId="3"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0" fontId="3" fillId="4" borderId="1" xfId="0" applyNumberFormat="1" applyFont="1" applyFill="1" applyBorder="1" applyAlignment="1">
      <alignment vertical="top" wrapText="1" readingOrder="1"/>
    </xf>
    <xf numFmtId="170" fontId="18"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0" fontId="11" fillId="2" borderId="1" xfId="0" applyNumberFormat="1" applyFont="1" applyFill="1" applyBorder="1" applyAlignment="1">
      <alignment vertical="center" wrapText="1" readingOrder="1"/>
    </xf>
    <xf numFmtId="164" fontId="12"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0" fontId="3"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11"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horizontal="center" vertical="center" wrapText="1" readingOrder="1"/>
    </xf>
    <xf numFmtId="170" fontId="18" fillId="3" borderId="1"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170" fontId="12" fillId="3" borderId="1"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0" fontId="11" fillId="2" borderId="1" xfId="0" applyNumberFormat="1" applyFont="1" applyFill="1" applyBorder="1" applyAlignment="1">
      <alignment horizontal="right" vertical="center" wrapText="1" readingOrder="1"/>
    </xf>
    <xf numFmtId="170" fontId="18" fillId="0" borderId="1" xfId="0" applyNumberFormat="1" applyFont="1" applyFill="1" applyBorder="1" applyAlignment="1">
      <alignment vertical="top" wrapText="1" readingOrder="1"/>
    </xf>
    <xf numFmtId="0" fontId="12" fillId="0" borderId="5"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0" fontId="4" fillId="4" borderId="5" xfId="0" applyNumberFormat="1" applyFont="1" applyFill="1" applyBorder="1" applyAlignment="1">
      <alignment horizontal="left" vertical="center" wrapText="1" readingOrder="1"/>
    </xf>
    <xf numFmtId="0" fontId="2" fillId="4" borderId="5" xfId="0" applyNumberFormat="1" applyFont="1" applyFill="1" applyBorder="1" applyAlignment="1">
      <alignment horizontal="center" vertical="center" wrapText="1" readingOrder="1"/>
    </xf>
    <xf numFmtId="0" fontId="2" fillId="4" borderId="5" xfId="0" applyNumberFormat="1" applyFont="1" applyFill="1" applyBorder="1" applyAlignment="1">
      <alignment horizontal="left" vertical="center" wrapText="1" readingOrder="1"/>
    </xf>
    <xf numFmtId="0" fontId="3" fillId="3" borderId="5" xfId="0" applyNumberFormat="1" applyFont="1" applyFill="1" applyBorder="1" applyAlignment="1">
      <alignment horizontal="right" vertical="top" wrapText="1" readingOrder="1"/>
    </xf>
    <xf numFmtId="170" fontId="3" fillId="3" borderId="5" xfId="0" applyNumberFormat="1" applyFont="1" applyFill="1" applyBorder="1" applyAlignment="1">
      <alignment horizontal="right" vertical="top" wrapText="1" readingOrder="1"/>
    </xf>
    <xf numFmtId="0" fontId="3" fillId="4" borderId="1" xfId="0" applyNumberFormat="1" applyFont="1" applyFill="1" applyBorder="1" applyAlignment="1">
      <alignment vertical="center"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0" fontId="18" fillId="0" borderId="5" xfId="0" applyNumberFormat="1" applyFont="1" applyFill="1" applyBorder="1" applyAlignment="1">
      <alignment horizontal="right" vertical="top" wrapText="1" readingOrder="1"/>
    </xf>
    <xf numFmtId="0" fontId="21" fillId="0" borderId="5" xfId="0" applyNumberFormat="1" applyFont="1" applyFill="1" applyBorder="1" applyAlignment="1">
      <alignment vertical="top" wrapText="1" readingOrder="1"/>
    </xf>
    <xf numFmtId="0" fontId="3" fillId="3" borderId="1" xfId="0" applyNumberFormat="1" applyFont="1" applyFill="1" applyBorder="1" applyAlignment="1">
      <alignmen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170" fontId="18" fillId="4" borderId="1" xfId="0" applyNumberFormat="1" applyFont="1" applyFill="1" applyBorder="1" applyAlignment="1">
      <alignment horizontal="right" vertical="center" wrapText="1" readingOrder="1"/>
    </xf>
    <xf numFmtId="170" fontId="18" fillId="3" borderId="1" xfId="0" applyNumberFormat="1" applyFont="1" applyFill="1" applyBorder="1" applyAlignment="1">
      <alignment horizontal="right" vertical="center" wrapText="1" readingOrder="1"/>
    </xf>
    <xf numFmtId="0" fontId="11" fillId="2" borderId="0" xfId="0" applyNumberFormat="1" applyFont="1" applyFill="1" applyBorder="1" applyAlignment="1">
      <alignment horizontal="center" vertical="center" wrapText="1" readingOrder="1"/>
    </xf>
    <xf numFmtId="0" fontId="18" fillId="0" borderId="1" xfId="0" applyNumberFormat="1" applyFont="1" applyFill="1" applyBorder="1" applyAlignment="1">
      <alignment horizontal="right" vertical="top" wrapText="1" readingOrder="1"/>
    </xf>
    <xf numFmtId="0" fontId="11" fillId="2" borderId="5" xfId="0" applyNumberFormat="1" applyFont="1" applyFill="1" applyBorder="1" applyAlignment="1">
      <alignment horizontal="center" vertical="top" wrapText="1" readingOrder="1"/>
    </xf>
    <xf numFmtId="0" fontId="2" fillId="4" borderId="0" xfId="0" applyNumberFormat="1" applyFont="1" applyFill="1" applyBorder="1" applyAlignment="1">
      <alignment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11" fillId="2" borderId="8" xfId="0" applyNumberFormat="1" applyFont="1" applyFill="1" applyBorder="1" applyAlignment="1">
      <alignment horizontal="left" vertical="center" wrapText="1" readingOrder="1"/>
    </xf>
    <xf numFmtId="0" fontId="8" fillId="4" borderId="5" xfId="0" applyNumberFormat="1" applyFont="1" applyFill="1" applyBorder="1" applyAlignment="1">
      <alignment horizontal="left" vertical="top" wrapText="1" readingOrder="1"/>
    </xf>
    <xf numFmtId="0" fontId="4" fillId="4" borderId="5" xfId="0" applyNumberFormat="1" applyFont="1" applyFill="1" applyBorder="1" applyAlignment="1">
      <alignment horizontal="left" vertical="top" wrapText="1" readingOrder="1"/>
    </xf>
    <xf numFmtId="0" fontId="22" fillId="0"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1" fillId="4" borderId="14"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4"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2" fillId="2" borderId="5" xfId="0" applyNumberFormat="1"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0" borderId="5" xfId="0" applyNumberFormat="1" applyFont="1" applyFill="1" applyBorder="1" applyAlignment="1">
      <alignment vertical="center" wrapText="1" readingOrder="1"/>
    </xf>
    <xf numFmtId="176" fontId="3" fillId="0" borderId="0" xfId="0" applyNumberFormat="1" applyFont="1" applyFill="1" applyBorder="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center" wrapText="1" readingOrder="1"/>
    </xf>
    <xf numFmtId="176"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6" fontId="11" fillId="2" borderId="5" xfId="0" applyNumberFormat="1" applyFont="1" applyFill="1" applyBorder="1" applyAlignment="1">
      <alignment horizontal="right" vertical="center" wrapText="1" readingOrder="1"/>
    </xf>
    <xf numFmtId="170" fontId="11" fillId="2" borderId="5" xfId="0" applyNumberFormat="1" applyFont="1" applyFill="1" applyBorder="1" applyAlignment="1">
      <alignment horizontal="right" vertical="center" wrapText="1" readingOrder="1"/>
    </xf>
    <xf numFmtId="176" fontId="3" fillId="0" borderId="5" xfId="0" applyNumberFormat="1" applyFont="1" applyFill="1" applyBorder="1" applyAlignment="1">
      <alignment vertical="center" wrapText="1" readingOrder="1"/>
    </xf>
    <xf numFmtId="170" fontId="3" fillId="0" borderId="5" xfId="0" applyNumberFormat="1" applyFont="1" applyFill="1" applyBorder="1" applyAlignment="1">
      <alignment vertical="center" wrapText="1" readingOrder="1"/>
    </xf>
    <xf numFmtId="0" fontId="3" fillId="4" borderId="5" xfId="0" applyNumberFormat="1" applyFont="1" applyFill="1" applyBorder="1" applyAlignment="1">
      <alignment vertical="center" wrapText="1" readingOrder="1"/>
    </xf>
    <xf numFmtId="176" fontId="39" fillId="4" borderId="5" xfId="0" applyNumberFormat="1" applyFont="1" applyFill="1" applyBorder="1" applyAlignment="1">
      <alignment vertical="center" wrapText="1" readingOrder="1"/>
    </xf>
    <xf numFmtId="0" fontId="37" fillId="0" borderId="7" xfId="0" applyNumberFormat="1" applyFont="1" applyFill="1" applyBorder="1" applyAlignment="1">
      <alignment vertical="top" wrapText="1"/>
    </xf>
    <xf numFmtId="177" fontId="3" fillId="4"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11" fillId="2" borderId="5" xfId="0" applyNumberFormat="1" applyFont="1" applyFill="1" applyBorder="1" applyAlignment="1">
      <alignment vertical="center" wrapText="1" readingOrder="1"/>
    </xf>
    <xf numFmtId="176" fontId="39" fillId="3" borderId="5" xfId="0" applyNumberFormat="1" applyFont="1" applyFill="1" applyBorder="1" applyAlignment="1">
      <alignment vertical="center" wrapText="1" readingOrder="1"/>
    </xf>
    <xf numFmtId="176" fontId="3" fillId="4" borderId="5" xfId="0" applyNumberFormat="1" applyFont="1" applyFill="1" applyBorder="1" applyAlignment="1">
      <alignment vertical="center" wrapText="1" readingOrder="1"/>
    </xf>
    <xf numFmtId="0" fontId="12" fillId="0" borderId="0" xfId="0" applyNumberFormat="1" applyFont="1" applyFill="1" applyBorder="1" applyAlignment="1">
      <alignment horizontal="center" vertical="top" wrapText="1" readingOrder="1"/>
    </xf>
    <xf numFmtId="178" fontId="11" fillId="2"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top" wrapText="1" readingOrder="1"/>
    </xf>
    <xf numFmtId="176" fontId="11" fillId="2" borderId="5" xfId="0" applyNumberFormat="1" applyFont="1" applyFill="1" applyBorder="1" applyAlignment="1">
      <alignmen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1" fillId="6" borderId="5" xfId="0" applyNumberFormat="1" applyFont="1" applyFill="1" applyBorder="1" applyAlignment="1">
      <alignment horizontal="center" vertical="center" wrapText="1" readingOrder="1"/>
    </xf>
    <xf numFmtId="0" fontId="3" fillId="4" borderId="0" xfId="0" applyNumberFormat="1" applyFont="1" applyFill="1" applyBorder="1" applyAlignment="1">
      <alignment horizontal="left" vertical="center" wrapText="1" readingOrder="1"/>
    </xf>
    <xf numFmtId="176" fontId="3" fillId="4"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center" wrapText="1" readingOrder="1"/>
    </xf>
    <xf numFmtId="176"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170" fontId="18"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39" fillId="3" borderId="0" xfId="0" applyNumberFormat="1" applyFont="1" applyFill="1" applyBorder="1" applyAlignment="1">
      <alignment horizontal="left" vertical="center" wrapText="1" readingOrder="1"/>
    </xf>
    <xf numFmtId="0" fontId="37" fillId="0" borderId="0" xfId="0" applyFont="1" applyFill="1" applyBorder="1"/>
    <xf numFmtId="176" fontId="39" fillId="7" borderId="0" xfId="0" applyNumberFormat="1" applyFont="1" applyFill="1" applyBorder="1" applyAlignment="1">
      <alignment horizontal="right" vertical="center" wrapText="1" readingOrder="1"/>
    </xf>
    <xf numFmtId="170" fontId="39" fillId="7" borderId="0" xfId="0" applyNumberFormat="1" applyFont="1" applyFill="1" applyBorder="1" applyAlignment="1">
      <alignment horizontal="right" vertical="center" wrapText="1" readingOrder="1"/>
    </xf>
    <xf numFmtId="0" fontId="39" fillId="4" borderId="0" xfId="0" applyNumberFormat="1" applyFont="1" applyFill="1" applyBorder="1" applyAlignment="1">
      <alignment horizontal="left" vertical="center" wrapText="1" readingOrder="1"/>
    </xf>
    <xf numFmtId="176" fontId="39" fillId="4" borderId="0" xfId="0" applyNumberFormat="1" applyFont="1" applyFill="1" applyBorder="1" applyAlignment="1">
      <alignment horizontal="right" vertical="center" wrapText="1" readingOrder="1"/>
    </xf>
    <xf numFmtId="170" fontId="39" fillId="4" borderId="0" xfId="0" applyNumberFormat="1" applyFont="1" applyFill="1" applyBorder="1" applyAlignment="1">
      <alignment horizontal="right" vertical="center" wrapText="1" readingOrder="1"/>
    </xf>
    <xf numFmtId="0" fontId="11" fillId="2" borderId="12" xfId="0" applyNumberFormat="1" applyFont="1" applyFill="1" applyBorder="1" applyAlignment="1">
      <alignment horizontal="left" vertical="center" wrapText="1" readingOrder="1"/>
    </xf>
    <xf numFmtId="0" fontId="1" fillId="0" borderId="20" xfId="0" applyNumberFormat="1" applyFont="1" applyFill="1" applyBorder="1" applyAlignment="1">
      <alignment vertical="top" wrapText="1"/>
    </xf>
    <xf numFmtId="0" fontId="1" fillId="0" borderId="21" xfId="0" applyNumberFormat="1" applyFont="1" applyFill="1" applyBorder="1" applyAlignment="1">
      <alignment vertical="top" wrapText="1"/>
    </xf>
    <xf numFmtId="0" fontId="1" fillId="2" borderId="4" xfId="0" applyNumberFormat="1" applyFont="1" applyFill="1" applyBorder="1" applyAlignment="1">
      <alignment vertical="top" wrapText="1"/>
    </xf>
    <xf numFmtId="176" fontId="39" fillId="3" borderId="5" xfId="0" applyNumberFormat="1" applyFont="1" applyFill="1" applyBorder="1" applyAlignment="1">
      <alignment horizontal="right" vertical="center" wrapText="1" readingOrder="1"/>
    </xf>
    <xf numFmtId="177" fontId="39" fillId="3" borderId="5" xfId="0" applyNumberFormat="1" applyFont="1" applyFill="1" applyBorder="1" applyAlignment="1">
      <alignment horizontal="right" vertical="center" wrapText="1" readingOrder="1"/>
    </xf>
    <xf numFmtId="176" fontId="39" fillId="4" borderId="5" xfId="0" applyNumberFormat="1" applyFont="1" applyFill="1" applyBorder="1" applyAlignment="1">
      <alignment horizontal="right" vertical="center" wrapText="1" readingOrder="1"/>
    </xf>
    <xf numFmtId="177" fontId="39" fillId="4" borderId="5" xfId="0" applyNumberFormat="1" applyFont="1" applyFill="1" applyBorder="1" applyAlignment="1">
      <alignment horizontal="right" vertical="center" wrapText="1" readingOrder="1"/>
    </xf>
    <xf numFmtId="170" fontId="39" fillId="4" borderId="5" xfId="0" applyNumberFormat="1" applyFont="1" applyFill="1" applyBorder="1" applyAlignment="1">
      <alignment horizontal="right" vertical="center" wrapText="1" readingOrder="1"/>
    </xf>
    <xf numFmtId="176" fontId="3" fillId="3" borderId="5"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5"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0" fontId="3" fillId="3" borderId="0" xfId="1" applyNumberFormat="1" applyFont="1" applyFill="1" applyBorder="1" applyAlignment="1">
      <alignment horizontal="right" vertical="center" wrapText="1" readingOrder="1"/>
    </xf>
    <xf numFmtId="10" fontId="1" fillId="0" borderId="0" xfId="1" applyNumberFormat="1" applyFont="1" applyFill="1" applyBorder="1"/>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center" wrapText="1" readingOrder="1"/>
    </xf>
    <xf numFmtId="165" fontId="3" fillId="4" borderId="0" xfId="0" applyNumberFormat="1" applyFont="1" applyFill="1" applyBorder="1" applyAlignment="1">
      <alignment horizontal="right" vertical="center" wrapText="1" readingOrder="1"/>
    </xf>
    <xf numFmtId="167" fontId="3" fillId="4" borderId="51" xfId="0" applyNumberFormat="1" applyFont="1" applyFill="1" applyBorder="1" applyAlignment="1">
      <alignment horizontal="right" vertical="center" wrapText="1" readingOrder="1"/>
    </xf>
    <xf numFmtId="166" fontId="3" fillId="4" borderId="51"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0" fontId="1" fillId="4" borderId="22"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2" fillId="0" borderId="0" xfId="0" applyNumberFormat="1" applyFont="1" applyFill="1" applyBorder="1" applyAlignment="1">
      <alignment horizontal="left" vertical="center" wrapText="1" readingOrder="1"/>
    </xf>
    <xf numFmtId="164" fontId="3" fillId="3" borderId="0" xfId="0" applyNumberFormat="1" applyFont="1" applyFill="1" applyBorder="1" applyAlignment="1">
      <alignment horizontal="right" vertical="top" wrapText="1" readingOrder="1"/>
    </xf>
    <xf numFmtId="179"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9"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4" fontId="3" fillId="0" borderId="0" xfId="0" applyNumberFormat="1" applyFont="1" applyFill="1" applyBorder="1" applyAlignment="1">
      <alignment horizontal="right" vertical="top" wrapText="1" readingOrder="1"/>
    </xf>
    <xf numFmtId="179"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7" borderId="51"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0" fontId="11" fillId="0" borderId="0"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top" wrapText="1" readingOrder="1"/>
    </xf>
    <xf numFmtId="166" fontId="3" fillId="3" borderId="18" xfId="0" applyNumberFormat="1" applyFont="1" applyFill="1" applyBorder="1" applyAlignment="1">
      <alignment horizontal="right" vertical="center" wrapText="1" readingOrder="1"/>
    </xf>
    <xf numFmtId="164" fontId="3" fillId="3" borderId="18" xfId="0" applyNumberFormat="1" applyFont="1" applyFill="1" applyBorder="1" applyAlignment="1">
      <alignment horizontal="right" vertical="center" wrapText="1" readingOrder="1"/>
    </xf>
    <xf numFmtId="0" fontId="3" fillId="3" borderId="18" xfId="0" applyNumberFormat="1" applyFont="1" applyFill="1" applyBorder="1" applyAlignment="1">
      <alignment horizontal="left" vertical="top" wrapText="1" readingOrder="1"/>
    </xf>
    <xf numFmtId="164" fontId="3" fillId="3" borderId="18" xfId="0" applyNumberFormat="1" applyFont="1" applyFill="1" applyBorder="1" applyAlignment="1">
      <alignment horizontal="right" vertical="top" wrapText="1" readingOrder="1"/>
    </xf>
    <xf numFmtId="165" fontId="3" fillId="3" borderId="18" xfId="0" applyNumberFormat="1" applyFont="1" applyFill="1" applyBorder="1" applyAlignment="1">
      <alignment horizontal="right" vertical="top" wrapText="1" readingOrder="1"/>
    </xf>
    <xf numFmtId="166" fontId="3" fillId="3" borderId="18" xfId="0" applyNumberFormat="1" applyFont="1" applyFill="1" applyBorder="1" applyAlignment="1">
      <alignment horizontal="right" vertical="top" wrapText="1" readingOrder="1"/>
    </xf>
    <xf numFmtId="170" fontId="3" fillId="3" borderId="18" xfId="0" applyNumberFormat="1" applyFont="1" applyFill="1" applyBorder="1" applyAlignment="1">
      <alignment horizontal="right" vertical="top" wrapText="1" readingOrder="1"/>
    </xf>
    <xf numFmtId="167" fontId="3" fillId="3" borderId="0" xfId="0" applyNumberFormat="1" applyFont="1" applyFill="1" applyBorder="1" applyAlignment="1">
      <alignment horizontal="right" vertical="center" wrapText="1" readingOrder="1"/>
    </xf>
    <xf numFmtId="165" fontId="11" fillId="2" borderId="0" xfId="0" applyNumberFormat="1" applyFont="1" applyFill="1" applyBorder="1" applyAlignment="1">
      <alignment horizontal="right" vertical="top" wrapText="1" readingOrder="1"/>
    </xf>
    <xf numFmtId="166" fontId="11" fillId="2" borderId="0" xfId="0" applyNumberFormat="1" applyFont="1" applyFill="1" applyBorder="1" applyAlignment="1">
      <alignment horizontal="right" vertical="top" wrapText="1" readingOrder="1"/>
    </xf>
    <xf numFmtId="167" fontId="11" fillId="6" borderId="0" xfId="0" applyNumberFormat="1" applyFont="1" applyFill="1" applyBorder="1" applyAlignment="1">
      <alignment horizontal="right" vertical="center" wrapText="1" readingOrder="1"/>
    </xf>
    <xf numFmtId="166" fontId="11" fillId="6" borderId="0" xfId="0" applyNumberFormat="1" applyFont="1" applyFill="1" applyBorder="1" applyAlignment="1">
      <alignment horizontal="right" vertical="center" wrapText="1" readingOrder="1"/>
    </xf>
    <xf numFmtId="164" fontId="11" fillId="2" borderId="0" xfId="0" applyNumberFormat="1" applyFont="1" applyFill="1" applyBorder="1" applyAlignment="1">
      <alignment horizontal="right" vertical="top" wrapText="1" readingOrder="1"/>
    </xf>
    <xf numFmtId="179" fontId="11" fillId="2" borderId="0" xfId="0" applyNumberFormat="1" applyFont="1" applyFill="1" applyBorder="1" applyAlignment="1">
      <alignment horizontal="right" vertical="top" wrapText="1" readingOrder="1"/>
    </xf>
    <xf numFmtId="0" fontId="2" fillId="4" borderId="0" xfId="0" applyNumberFormat="1" applyFont="1" applyFill="1" applyBorder="1" applyAlignment="1">
      <alignment horizontal="center"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166" fontId="18" fillId="3" borderId="0" xfId="0" applyNumberFormat="1" applyFont="1" applyFill="1" applyBorder="1" applyAlignment="1">
      <alignment horizontal="right" vertical="top" wrapText="1" readingOrder="1"/>
    </xf>
    <xf numFmtId="0" fontId="3" fillId="4"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18" fillId="3" borderId="5" xfId="0" applyNumberFormat="1" applyFont="1" applyFill="1" applyBorder="1" applyAlignment="1">
      <alignment horizontal="right" vertical="top" wrapText="1" readingOrder="1"/>
    </xf>
    <xf numFmtId="166" fontId="18" fillId="4"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11" fillId="0" borderId="0" xfId="0" applyNumberFormat="1" applyFont="1" applyFill="1" applyBorder="1" applyAlignment="1">
      <alignment horizontal="left" vertical="top" wrapText="1" readingOrder="1"/>
    </xf>
    <xf numFmtId="0" fontId="11" fillId="2" borderId="12" xfId="0" applyNumberFormat="1" applyFont="1" applyFill="1" applyBorder="1" applyAlignment="1">
      <alignment horizontal="center" wrapText="1" readingOrder="1"/>
    </xf>
    <xf numFmtId="0" fontId="11" fillId="2" borderId="11" xfId="0" applyNumberFormat="1" applyFont="1" applyFill="1" applyBorder="1" applyAlignment="1">
      <alignment horizontal="center" vertical="top" wrapText="1" readingOrder="1"/>
    </xf>
    <xf numFmtId="0" fontId="24" fillId="0" borderId="0" xfId="0" applyNumberFormat="1" applyFont="1" applyFill="1" applyBorder="1" applyAlignment="1">
      <alignment horizontal="right" vertical="top" wrapText="1" readingOrder="1"/>
    </xf>
    <xf numFmtId="0" fontId="11" fillId="2" borderId="8" xfId="0" applyNumberFormat="1"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12" xfId="0" applyNumberFormat="1" applyFont="1" applyFill="1" applyBorder="1" applyAlignment="1">
      <alignment horizontal="center" vertical="top" wrapText="1" readingOrder="1"/>
    </xf>
    <xf numFmtId="0" fontId="11" fillId="2" borderId="25" xfId="0" applyNumberFormat="1" applyFont="1" applyFill="1" applyBorder="1" applyAlignment="1">
      <alignment vertical="top" wrapText="1" readingOrder="1"/>
    </xf>
    <xf numFmtId="0" fontId="3" fillId="3" borderId="25" xfId="0" applyNumberFormat="1" applyFont="1" applyFill="1" applyBorder="1" applyAlignment="1">
      <alignment vertical="top" wrapText="1" readingOrder="1"/>
    </xf>
    <xf numFmtId="0" fontId="3" fillId="0" borderId="25" xfId="0" applyNumberFormat="1" applyFont="1" applyFill="1" applyBorder="1" applyAlignment="1">
      <alignment vertical="top" wrapText="1" readingOrder="1"/>
    </xf>
    <xf numFmtId="0" fontId="26" fillId="4" borderId="0" xfId="0" applyNumberFormat="1" applyFont="1" applyFill="1" applyBorder="1" applyAlignment="1">
      <alignment horizontal="left" vertical="top" wrapText="1" readingOrder="1"/>
    </xf>
    <xf numFmtId="0" fontId="26" fillId="4" borderId="27" xfId="0" applyNumberFormat="1" applyFont="1" applyFill="1" applyBorder="1" applyAlignment="1">
      <alignment horizontal="left" vertical="top" wrapText="1" readingOrder="1"/>
    </xf>
    <xf numFmtId="0" fontId="1" fillId="0" borderId="27" xfId="0" applyNumberFormat="1" applyFont="1" applyFill="1" applyBorder="1" applyAlignment="1">
      <alignment vertical="top" wrapText="1"/>
    </xf>
    <xf numFmtId="0" fontId="22" fillId="4" borderId="0" xfId="0" applyNumberFormat="1" applyFont="1" applyFill="1" applyBorder="1" applyAlignment="1">
      <alignment horizontal="left" vertical="top" wrapText="1" readingOrder="1"/>
    </xf>
    <xf numFmtId="0" fontId="27"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center" wrapText="1" readingOrder="1"/>
    </xf>
    <xf numFmtId="0" fontId="26" fillId="4" borderId="15" xfId="0" applyNumberFormat="1" applyFont="1" applyFill="1" applyBorder="1" applyAlignment="1">
      <alignment horizontal="left" vertical="top" wrapText="1" readingOrder="1"/>
    </xf>
    <xf numFmtId="0" fontId="3" fillId="4" borderId="14" xfId="0" applyNumberFormat="1" applyFont="1" applyFill="1" applyBorder="1" applyAlignment="1">
      <alignment horizontal="left" vertical="top" wrapText="1" readingOrder="1"/>
    </xf>
    <xf numFmtId="0" fontId="26" fillId="4" borderId="33" xfId="0" applyNumberFormat="1" applyFont="1" applyFill="1" applyBorder="1" applyAlignment="1">
      <alignment horizontal="left" vertical="top" wrapText="1" readingOrder="1"/>
    </xf>
    <xf numFmtId="0" fontId="1" fillId="0" borderId="33" xfId="0" applyNumberFormat="1" applyFont="1" applyFill="1" applyBorder="1" applyAlignment="1">
      <alignment vertical="top" wrapText="1"/>
    </xf>
    <xf numFmtId="0" fontId="3" fillId="0" borderId="0" xfId="0" applyNumberFormat="1" applyFont="1" applyFill="1" applyBorder="1" applyAlignment="1">
      <alignment horizontal="left" vertical="center" wrapText="1" readingOrder="1"/>
    </xf>
    <xf numFmtId="0" fontId="22" fillId="0" borderId="0" xfId="0" applyNumberFormat="1" applyFont="1" applyFill="1" applyBorder="1" applyAlignment="1">
      <alignment horizontal="left" vertical="top" wrapText="1" readingOrder="1"/>
    </xf>
    <xf numFmtId="0" fontId="26" fillId="0" borderId="36" xfId="0" applyNumberFormat="1" applyFont="1" applyFill="1" applyBorder="1" applyAlignment="1">
      <alignment horizontal="left" vertical="center" wrapText="1" readingOrder="1"/>
    </xf>
    <xf numFmtId="0" fontId="1" fillId="0" borderId="37" xfId="0" applyNumberFormat="1" applyFont="1" applyFill="1" applyBorder="1" applyAlignment="1">
      <alignment vertical="top" wrapText="1"/>
    </xf>
    <xf numFmtId="0" fontId="1" fillId="0" borderId="38" xfId="0" applyNumberFormat="1" applyFont="1" applyFill="1" applyBorder="1" applyAlignment="1">
      <alignment vertical="top" wrapText="1"/>
    </xf>
    <xf numFmtId="0" fontId="3" fillId="0" borderId="35" xfId="0" applyNumberFormat="1" applyFont="1" applyFill="1" applyBorder="1" applyAlignment="1">
      <alignment vertical="top" wrapText="1" readingOrder="1"/>
    </xf>
    <xf numFmtId="0" fontId="1" fillId="0" borderId="35" xfId="0" applyNumberFormat="1" applyFont="1" applyFill="1" applyBorder="1" applyAlignment="1">
      <alignment vertical="top" wrapText="1"/>
    </xf>
    <xf numFmtId="0" fontId="3" fillId="0" borderId="43" xfId="0" applyNumberFormat="1" applyFont="1" applyFill="1" applyBorder="1" applyAlignment="1">
      <alignment vertical="center" wrapText="1" readingOrder="1"/>
    </xf>
    <xf numFmtId="0" fontId="1" fillId="0" borderId="44" xfId="0" applyNumberFormat="1" applyFont="1" applyFill="1" applyBorder="1" applyAlignment="1">
      <alignment vertical="top" wrapText="1"/>
    </xf>
    <xf numFmtId="0" fontId="1" fillId="0" borderId="45" xfId="0" applyNumberFormat="1" applyFont="1" applyFill="1" applyBorder="1" applyAlignment="1">
      <alignment vertical="top" wrapText="1"/>
    </xf>
    <xf numFmtId="0" fontId="3" fillId="0" borderId="48" xfId="0" applyNumberFormat="1" applyFont="1" applyFill="1" applyBorder="1" applyAlignment="1">
      <alignment vertical="center" wrapText="1" readingOrder="1"/>
    </xf>
    <xf numFmtId="0" fontId="1" fillId="0" borderId="49" xfId="0" applyNumberFormat="1" applyFont="1" applyFill="1" applyBorder="1" applyAlignment="1">
      <alignment vertical="top" wrapText="1"/>
    </xf>
    <xf numFmtId="0" fontId="1" fillId="0" borderId="47" xfId="0" applyNumberFormat="1" applyFont="1" applyFill="1" applyBorder="1" applyAlignment="1">
      <alignment vertical="top" wrapText="1"/>
    </xf>
    <xf numFmtId="10" fontId="3" fillId="4" borderId="0" xfId="1" applyNumberFormat="1" applyFont="1" applyFill="1" applyBorder="1" applyAlignment="1">
      <alignment horizontal="right" vertical="top" wrapText="1" readingOrder="1"/>
    </xf>
    <xf numFmtId="10" fontId="3" fillId="3" borderId="0" xfId="1" applyNumberFormat="1" applyFont="1" applyFill="1" applyBorder="1" applyAlignment="1">
      <alignment horizontal="right" vertical="top" wrapText="1" readingOrder="1"/>
    </xf>
    <xf numFmtId="43" fontId="1" fillId="0" borderId="0" xfId="0" applyNumberFormat="1" applyFont="1" applyFill="1" applyBorder="1"/>
    <xf numFmtId="176" fontId="1" fillId="0" borderId="0" xfId="0" applyNumberFormat="1" applyFont="1" applyFill="1" applyBorder="1"/>
    <xf numFmtId="0" fontId="3" fillId="3" borderId="0" xfId="0" applyNumberFormat="1" applyFont="1" applyFill="1" applyBorder="1" applyAlignment="1">
      <alignment horizontal="right" vertical="center" wrapText="1" readingOrder="1"/>
    </xf>
    <xf numFmtId="166" fontId="39" fillId="0" borderId="0" xfId="0" applyNumberFormat="1" applyFont="1" applyFill="1" applyBorder="1" applyAlignment="1">
      <alignment horizontal="center" vertical="top" wrapText="1" readingOrder="1"/>
    </xf>
    <xf numFmtId="184" fontId="42" fillId="0" borderId="15" xfId="1" applyNumberFormat="1" applyFont="1" applyFill="1" applyBorder="1" applyAlignment="1">
      <alignment horizontal="center" vertical="top" wrapText="1" readingOrder="1"/>
    </xf>
    <xf numFmtId="184" fontId="39" fillId="0" borderId="5" xfId="1" applyNumberFormat="1" applyFont="1" applyFill="1" applyBorder="1" applyAlignment="1">
      <alignment horizontal="right" vertical="top" wrapText="1" readingOrder="1"/>
    </xf>
    <xf numFmtId="184" fontId="39" fillId="3" borderId="5" xfId="0" applyNumberFormat="1" applyFont="1" applyFill="1" applyBorder="1" applyAlignment="1">
      <alignment horizontal="center" vertical="top" wrapText="1" readingOrder="1"/>
    </xf>
    <xf numFmtId="0" fontId="11" fillId="0" borderId="0" xfId="0" applyNumberFormat="1" applyFont="1" applyFill="1" applyBorder="1" applyAlignment="1">
      <alignment vertical="top" wrapText="1" readingOrder="1"/>
    </xf>
    <xf numFmtId="167" fontId="3" fillId="3" borderId="52" xfId="0" applyNumberFormat="1" applyFont="1" applyFill="1" applyBorder="1" applyAlignment="1">
      <alignment vertical="top" wrapText="1" readingOrder="1"/>
    </xf>
    <xf numFmtId="184" fontId="3" fillId="3" borderId="5" xfId="0" applyNumberFormat="1" applyFont="1" applyFill="1" applyBorder="1" applyAlignment="1">
      <alignment horizontal="right" vertical="top" wrapText="1" readingOrder="1"/>
    </xf>
    <xf numFmtId="184" fontId="1" fillId="0" borderId="7" xfId="0" applyNumberFormat="1" applyFont="1" applyFill="1" applyBorder="1" applyAlignment="1">
      <alignment vertical="top" wrapText="1"/>
    </xf>
    <xf numFmtId="166" fontId="39" fillId="0" borderId="0" xfId="0" applyNumberFormat="1" applyFont="1" applyFill="1" applyBorder="1" applyAlignment="1">
      <alignment horizontal="right" vertical="top" wrapText="1" readingOrder="1"/>
    </xf>
    <xf numFmtId="0" fontId="39" fillId="0" borderId="0" xfId="0" applyNumberFormat="1" applyFont="1" applyFill="1" applyBorder="1" applyAlignment="1">
      <alignment horizontal="center" vertical="top" wrapText="1" readingOrder="1"/>
    </xf>
    <xf numFmtId="182" fontId="42" fillId="0" borderId="15" xfId="0" applyNumberFormat="1" applyFont="1" applyFill="1" applyBorder="1" applyAlignment="1">
      <alignment horizontal="center" vertical="top" wrapText="1" readingOrder="1"/>
    </xf>
    <xf numFmtId="0" fontId="42" fillId="0" borderId="15" xfId="0" applyNumberFormat="1" applyFont="1" applyFill="1" applyBorder="1" applyAlignment="1">
      <alignment horizontal="center" vertical="top" wrapText="1" readingOrder="1"/>
    </xf>
    <xf numFmtId="184" fontId="3" fillId="3" borderId="0" xfId="0" applyNumberFormat="1" applyFont="1" applyFill="1" applyBorder="1" applyAlignment="1">
      <alignment horizontal="right" vertical="top" wrapText="1" readingOrder="1"/>
    </xf>
    <xf numFmtId="184" fontId="1" fillId="0" borderId="0" xfId="0" applyNumberFormat="1" applyFont="1" applyFill="1" applyBorder="1"/>
  </cellXfs>
  <cellStyles count="3">
    <cellStyle name="Comma" xfId="2" builtinId="3"/>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FF0000"/>
      <rgbColor rgb="00D9D9D9"/>
      <rgbColor rgb="000000FF"/>
      <rgbColor rgb="00D3D3D3"/>
      <rgbColor rgb="0092D05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FF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21</xdr:row>
      <xdr:rowOff>0</xdr:rowOff>
    </xdr:from>
    <xdr:to>
      <xdr:col>2</xdr:col>
      <xdr:colOff>132016</xdr:colOff>
      <xdr:row>21</xdr:row>
      <xdr:rowOff>1092200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21</xdr:row>
      <xdr:rowOff>0</xdr:rowOff>
    </xdr:from>
    <xdr:to>
      <xdr:col>3</xdr:col>
      <xdr:colOff>1943100</xdr:colOff>
      <xdr:row>21</xdr:row>
      <xdr:rowOff>894988</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75666</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editAs="oneCell">
    <xdr:from>
      <xdr:col>2</xdr:col>
      <xdr:colOff>116417</xdr:colOff>
      <xdr:row>17</xdr:row>
      <xdr:rowOff>211668</xdr:rowOff>
    </xdr:from>
    <xdr:to>
      <xdr:col>35</xdr:col>
      <xdr:colOff>93084</xdr:colOff>
      <xdr:row>17</xdr:row>
      <xdr:rowOff>4368370</xdr:rowOff>
    </xdr:to>
    <xdr:pic>
      <xdr:nvPicPr>
        <xdr:cNvPr id="3" name="Picture 2"/>
        <xdr:cNvPicPr>
          <a:picLocks noChangeAspect="1"/>
        </xdr:cNvPicPr>
      </xdr:nvPicPr>
      <xdr:blipFill>
        <a:blip xmlns:r="http://schemas.openxmlformats.org/officeDocument/2006/relationships" r:embed="rId2"/>
        <a:stretch>
          <a:fillRect/>
        </a:stretch>
      </xdr:blipFill>
      <xdr:spPr>
        <a:xfrm>
          <a:off x="201084" y="4603751"/>
          <a:ext cx="17269833" cy="415670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editAs="oneCell">
    <xdr:from>
      <xdr:col>1</xdr:col>
      <xdr:colOff>57150</xdr:colOff>
      <xdr:row>22</xdr:row>
      <xdr:rowOff>400050</xdr:rowOff>
    </xdr:from>
    <xdr:to>
      <xdr:col>15</xdr:col>
      <xdr:colOff>836325</xdr:colOff>
      <xdr:row>22</xdr:row>
      <xdr:rowOff>4600050</xdr:rowOff>
    </xdr:to>
    <xdr:pic>
      <xdr:nvPicPr>
        <xdr:cNvPr id="3" name="Picture 2"/>
        <xdr:cNvPicPr>
          <a:picLocks noChangeAspect="1"/>
        </xdr:cNvPicPr>
      </xdr:nvPicPr>
      <xdr:blipFill>
        <a:blip xmlns:r="http://schemas.openxmlformats.org/officeDocument/2006/relationships" r:embed="rId2"/>
        <a:stretch>
          <a:fillRect/>
        </a:stretch>
      </xdr:blipFill>
      <xdr:spPr>
        <a:xfrm>
          <a:off x="133350" y="9534525"/>
          <a:ext cx="15000000" cy="4200000"/>
        </a:xfrm>
        <a:prstGeom prst="rect">
          <a:avLst/>
        </a:prstGeom>
      </xdr:spPr>
    </xdr:pic>
    <xdr:clientData/>
  </xdr:twoCellAnchor>
  <xdr:twoCellAnchor editAs="oneCell">
    <xdr:from>
      <xdr:col>1</xdr:col>
      <xdr:colOff>85725</xdr:colOff>
      <xdr:row>18</xdr:row>
      <xdr:rowOff>352425</xdr:rowOff>
    </xdr:from>
    <xdr:to>
      <xdr:col>16</xdr:col>
      <xdr:colOff>17167</xdr:colOff>
      <xdr:row>18</xdr:row>
      <xdr:rowOff>4371520</xdr:rowOff>
    </xdr:to>
    <xdr:pic>
      <xdr:nvPicPr>
        <xdr:cNvPr id="4" name="Picture 3"/>
        <xdr:cNvPicPr>
          <a:picLocks noChangeAspect="1"/>
        </xdr:cNvPicPr>
      </xdr:nvPicPr>
      <xdr:blipFill>
        <a:blip xmlns:r="http://schemas.openxmlformats.org/officeDocument/2006/relationships" r:embed="rId3"/>
        <a:stretch>
          <a:fillRect/>
        </a:stretch>
      </xdr:blipFill>
      <xdr:spPr>
        <a:xfrm>
          <a:off x="161925" y="4743450"/>
          <a:ext cx="15066667" cy="4019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tabSelected="1" workbookViewId="0">
      <selection activeCell="H15" sqref="H15"/>
    </sheetView>
  </sheetViews>
  <sheetFormatPr defaultRowHeight="15" x14ac:dyDescent="0.25"/>
  <cols>
    <col min="1" max="1" width="1.85546875" customWidth="1"/>
    <col min="2" max="2" width="31.7109375" customWidth="1"/>
    <col min="3" max="3" width="12.140625" customWidth="1"/>
    <col min="4" max="4" width="29.140625" customWidth="1"/>
    <col min="5" max="5" width="26.42578125" customWidth="1"/>
  </cols>
  <sheetData>
    <row r="1" spans="1:5" ht="18" customHeight="1" x14ac:dyDescent="0.25">
      <c r="A1" s="374"/>
      <c r="B1" s="374"/>
      <c r="C1" s="375" t="s">
        <v>0</v>
      </c>
      <c r="D1" s="374"/>
      <c r="E1" s="374"/>
    </row>
    <row r="2" spans="1:5" ht="18" customHeight="1" x14ac:dyDescent="0.25">
      <c r="A2" s="374"/>
      <c r="B2" s="374"/>
      <c r="C2" s="375" t="s">
        <v>1</v>
      </c>
      <c r="D2" s="374"/>
      <c r="E2" s="374"/>
    </row>
    <row r="3" spans="1:5" ht="18" customHeight="1" x14ac:dyDescent="0.25">
      <c r="A3" s="374"/>
      <c r="B3" s="374"/>
      <c r="C3" s="375" t="s">
        <v>2</v>
      </c>
      <c r="D3" s="374"/>
      <c r="E3" s="374"/>
    </row>
    <row r="4" spans="1:5" ht="18" x14ac:dyDescent="0.25">
      <c r="A4" s="2" t="s">
        <v>2</v>
      </c>
      <c r="B4" s="376" t="s">
        <v>2</v>
      </c>
      <c r="C4" s="374"/>
      <c r="D4" s="4" t="s">
        <v>2</v>
      </c>
      <c r="E4" s="4" t="s">
        <v>2</v>
      </c>
    </row>
    <row r="5" spans="1:5" ht="21.6" customHeight="1" x14ac:dyDescent="0.25">
      <c r="A5" s="2" t="s">
        <v>2</v>
      </c>
      <c r="B5" s="377" t="s">
        <v>3</v>
      </c>
      <c r="C5" s="374"/>
      <c r="D5" s="378" t="s">
        <v>4</v>
      </c>
      <c r="E5" s="374"/>
    </row>
    <row r="6" spans="1:5" ht="9.4" customHeight="1" x14ac:dyDescent="0.25">
      <c r="A6" s="2" t="s">
        <v>2</v>
      </c>
      <c r="B6" s="379" t="s">
        <v>2</v>
      </c>
      <c r="C6" s="374"/>
      <c r="D6" s="380" t="s">
        <v>2</v>
      </c>
      <c r="E6" s="374"/>
    </row>
    <row r="7" spans="1:5" ht="95.65" customHeight="1" x14ac:dyDescent="0.25">
      <c r="A7" s="2" t="s">
        <v>2</v>
      </c>
      <c r="B7" s="377" t="s">
        <v>5</v>
      </c>
      <c r="C7" s="374"/>
      <c r="D7" s="381" t="s">
        <v>6</v>
      </c>
      <c r="E7" s="374"/>
    </row>
    <row r="8" spans="1:5" ht="9.4" customHeight="1" x14ac:dyDescent="0.25">
      <c r="A8" s="2" t="s">
        <v>2</v>
      </c>
      <c r="B8" s="379" t="s">
        <v>2</v>
      </c>
      <c r="C8" s="374"/>
      <c r="D8" s="381" t="s">
        <v>2</v>
      </c>
      <c r="E8" s="374"/>
    </row>
    <row r="9" spans="1:5" ht="18" customHeight="1" x14ac:dyDescent="0.25">
      <c r="A9" s="2" t="s">
        <v>2</v>
      </c>
      <c r="B9" s="377" t="s">
        <v>7</v>
      </c>
      <c r="C9" s="374"/>
      <c r="D9" s="381" t="s">
        <v>8</v>
      </c>
      <c r="E9" s="374"/>
    </row>
    <row r="10" spans="1:5" ht="9.4" customHeight="1" x14ac:dyDescent="0.25">
      <c r="A10" s="2" t="s">
        <v>2</v>
      </c>
      <c r="B10" s="379" t="s">
        <v>2</v>
      </c>
      <c r="C10" s="374"/>
      <c r="D10" s="381" t="s">
        <v>2</v>
      </c>
      <c r="E10" s="374"/>
    </row>
    <row r="11" spans="1:5" ht="18" customHeight="1" x14ac:dyDescent="0.25">
      <c r="A11" s="2" t="s">
        <v>2</v>
      </c>
      <c r="B11" s="377" t="s">
        <v>9</v>
      </c>
      <c r="C11" s="374"/>
      <c r="D11" s="381" t="s">
        <v>8</v>
      </c>
      <c r="E11" s="374"/>
    </row>
    <row r="12" spans="1:5" ht="9.4" customHeight="1" x14ac:dyDescent="0.25">
      <c r="A12" s="2" t="s">
        <v>2</v>
      </c>
      <c r="B12" s="379" t="s">
        <v>2</v>
      </c>
      <c r="C12" s="374"/>
      <c r="D12" s="381" t="s">
        <v>2</v>
      </c>
      <c r="E12" s="374"/>
    </row>
    <row r="13" spans="1:5" ht="18" customHeight="1" x14ac:dyDescent="0.25">
      <c r="A13" s="2" t="s">
        <v>2</v>
      </c>
      <c r="B13" s="377" t="s">
        <v>10</v>
      </c>
      <c r="C13" s="374"/>
      <c r="D13" s="381" t="s">
        <v>8</v>
      </c>
      <c r="E13" s="374"/>
    </row>
    <row r="14" spans="1:5" ht="9.4" customHeight="1" x14ac:dyDescent="0.25">
      <c r="A14" s="2" t="s">
        <v>2</v>
      </c>
      <c r="B14" s="379" t="s">
        <v>2</v>
      </c>
      <c r="C14" s="374"/>
      <c r="D14" s="381" t="s">
        <v>2</v>
      </c>
      <c r="E14" s="374"/>
    </row>
    <row r="15" spans="1:5" ht="92.25" customHeight="1" x14ac:dyDescent="0.25">
      <c r="A15" s="2" t="s">
        <v>2</v>
      </c>
      <c r="B15" s="377" t="s">
        <v>11</v>
      </c>
      <c r="C15" s="374"/>
      <c r="D15" s="381" t="s">
        <v>12</v>
      </c>
      <c r="E15" s="374"/>
    </row>
    <row r="16" spans="1:5" ht="9.4" customHeight="1" x14ac:dyDescent="0.25">
      <c r="A16" s="2" t="s">
        <v>2</v>
      </c>
      <c r="B16" s="379" t="s">
        <v>2</v>
      </c>
      <c r="C16" s="374"/>
      <c r="D16" s="381" t="s">
        <v>2</v>
      </c>
      <c r="E16" s="374"/>
    </row>
    <row r="17" spans="1:5" ht="39.6" customHeight="1" x14ac:dyDescent="0.25">
      <c r="A17" s="2" t="s">
        <v>2</v>
      </c>
      <c r="B17" s="377" t="s">
        <v>13</v>
      </c>
      <c r="C17" s="374"/>
      <c r="D17" s="381" t="s">
        <v>14</v>
      </c>
      <c r="E17" s="374"/>
    </row>
    <row r="18" spans="1:5" ht="9.4" customHeight="1" x14ac:dyDescent="0.25">
      <c r="A18" s="2" t="s">
        <v>2</v>
      </c>
      <c r="B18" s="379" t="s">
        <v>2</v>
      </c>
      <c r="C18" s="374"/>
      <c r="D18" s="381" t="s">
        <v>2</v>
      </c>
      <c r="E18" s="374"/>
    </row>
    <row r="19" spans="1:5" ht="95.25" customHeight="1" x14ac:dyDescent="0.25">
      <c r="A19" s="2" t="s">
        <v>2</v>
      </c>
      <c r="B19" s="377" t="s">
        <v>15</v>
      </c>
      <c r="C19" s="374"/>
      <c r="D19" s="381" t="s">
        <v>16</v>
      </c>
      <c r="E19" s="374"/>
    </row>
    <row r="20" spans="1:5" ht="162" customHeight="1" x14ac:dyDescent="0.25">
      <c r="A20" s="2" t="s">
        <v>2</v>
      </c>
      <c r="B20" s="382" t="s">
        <v>1198</v>
      </c>
      <c r="C20" s="374"/>
      <c r="D20" s="374"/>
      <c r="E20" s="374"/>
    </row>
    <row r="21" spans="1:5" x14ac:dyDescent="0.25">
      <c r="A21" s="2" t="s">
        <v>2</v>
      </c>
      <c r="B21" s="381" t="s">
        <v>2</v>
      </c>
      <c r="C21" s="374"/>
      <c r="D21" s="6" t="s">
        <v>2</v>
      </c>
      <c r="E21" s="6" t="s">
        <v>2</v>
      </c>
    </row>
    <row r="22" spans="1:5" ht="87" customHeight="1" x14ac:dyDescent="0.25">
      <c r="A22" s="2" t="s">
        <v>2</v>
      </c>
      <c r="B22" s="374"/>
      <c r="C22" s="374"/>
      <c r="D22" s="374"/>
      <c r="E22" s="6" t="s">
        <v>2</v>
      </c>
    </row>
    <row r="23" spans="1:5" ht="0" hidden="1" customHeight="1" x14ac:dyDescent="0.25">
      <c r="B23" s="374"/>
      <c r="C23" s="374"/>
      <c r="D23" s="374"/>
    </row>
  </sheetData>
  <sheetProtection algorithmName="SHA-512" hashValue="e5men70eugL11SaNVQLAy/RvGWgoDNxF/0XZIoXYRYGjVLV8FKKE8kjmsqSbgRAgLEpGu1iSO1YcuCU2AY7s3g==" saltValue="TQZlhpPydAlW7B4RQPJ9fw==" spinCount="100000" sheet="1" objects="1" scenarios="1"/>
  <mergeCells count="39">
    <mergeCell ref="B20:E20"/>
    <mergeCell ref="B21:C21"/>
    <mergeCell ref="B22:C23"/>
    <mergeCell ref="D22:D23"/>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election activeCell="H26" sqref="H26"/>
    </sheetView>
  </sheetViews>
  <sheetFormatPr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5" ht="18" customHeight="1" x14ac:dyDescent="0.25">
      <c r="A1" s="374"/>
      <c r="B1" s="374"/>
      <c r="C1" s="375" t="s">
        <v>0</v>
      </c>
      <c r="D1" s="374"/>
      <c r="E1" s="374"/>
    </row>
    <row r="2" spans="1:5" ht="18" customHeight="1" x14ac:dyDescent="0.25">
      <c r="A2" s="374"/>
      <c r="B2" s="374"/>
      <c r="C2" s="375" t="s">
        <v>1</v>
      </c>
      <c r="D2" s="374"/>
      <c r="E2" s="374"/>
    </row>
    <row r="3" spans="1:5" ht="18" customHeight="1" x14ac:dyDescent="0.25">
      <c r="A3" s="374"/>
      <c r="B3" s="374"/>
      <c r="C3" s="375" t="s">
        <v>2</v>
      </c>
      <c r="D3" s="374"/>
      <c r="E3" s="374"/>
    </row>
    <row r="4" spans="1:5" x14ac:dyDescent="0.25">
      <c r="A4" s="129" t="s">
        <v>2</v>
      </c>
      <c r="B4" s="381" t="s">
        <v>2</v>
      </c>
      <c r="C4" s="374"/>
      <c r="D4" s="6" t="s">
        <v>2</v>
      </c>
      <c r="E4" s="6" t="s">
        <v>2</v>
      </c>
    </row>
    <row r="5" spans="1:5" x14ac:dyDescent="0.25">
      <c r="A5" s="129" t="s">
        <v>2</v>
      </c>
      <c r="B5" s="376" t="s">
        <v>38</v>
      </c>
      <c r="C5" s="374"/>
      <c r="D5" s="6" t="s">
        <v>2</v>
      </c>
      <c r="E5" s="6" t="s">
        <v>2</v>
      </c>
    </row>
    <row r="6" spans="1:5" x14ac:dyDescent="0.25">
      <c r="A6" s="129" t="s">
        <v>2</v>
      </c>
      <c r="B6" s="381" t="s">
        <v>2</v>
      </c>
      <c r="C6" s="374"/>
      <c r="D6" s="6" t="s">
        <v>2</v>
      </c>
      <c r="E6" s="6" t="s">
        <v>2</v>
      </c>
    </row>
    <row r="7" spans="1:5" ht="24" x14ac:dyDescent="0.25">
      <c r="A7" s="130" t="s">
        <v>2</v>
      </c>
      <c r="B7" s="424" t="s">
        <v>443</v>
      </c>
      <c r="C7" s="418"/>
      <c r="D7" s="37" t="s">
        <v>444</v>
      </c>
      <c r="E7" s="37" t="s">
        <v>154</v>
      </c>
    </row>
    <row r="8" spans="1:5" x14ac:dyDescent="0.25">
      <c r="A8" s="130" t="s">
        <v>2</v>
      </c>
      <c r="B8" s="420" t="s">
        <v>445</v>
      </c>
      <c r="C8" s="418"/>
      <c r="D8" s="131">
        <v>632300000</v>
      </c>
      <c r="E8" s="132">
        <v>9.5154583786465685E-2</v>
      </c>
    </row>
    <row r="9" spans="1:5" x14ac:dyDescent="0.25">
      <c r="A9" s="130" t="s">
        <v>2</v>
      </c>
      <c r="B9" s="421" t="s">
        <v>446</v>
      </c>
      <c r="C9" s="418"/>
      <c r="D9" s="121">
        <v>842658196.10000002</v>
      </c>
      <c r="E9" s="133">
        <v>0.12681130780349437</v>
      </c>
    </row>
    <row r="10" spans="1:5" x14ac:dyDescent="0.25">
      <c r="A10" s="130" t="s">
        <v>2</v>
      </c>
      <c r="B10" s="420" t="s">
        <v>447</v>
      </c>
      <c r="C10" s="418"/>
      <c r="D10" s="131">
        <v>545118586.29999995</v>
      </c>
      <c r="E10" s="132">
        <v>8.2034686372992396E-2</v>
      </c>
    </row>
    <row r="11" spans="1:5" x14ac:dyDescent="0.25">
      <c r="A11" s="130" t="s">
        <v>2</v>
      </c>
      <c r="B11" s="421" t="s">
        <v>448</v>
      </c>
      <c r="C11" s="418"/>
      <c r="D11" s="134">
        <v>63086400</v>
      </c>
      <c r="E11" s="135">
        <v>1.2E-2</v>
      </c>
    </row>
    <row r="12" spans="1:5" x14ac:dyDescent="0.25">
      <c r="A12" s="130" t="s">
        <v>2</v>
      </c>
      <c r="B12" s="421" t="s">
        <v>2</v>
      </c>
      <c r="C12" s="418"/>
      <c r="D12" s="31" t="s">
        <v>2</v>
      </c>
      <c r="E12" s="31" t="s">
        <v>2</v>
      </c>
    </row>
    <row r="13" spans="1:5" ht="24" x14ac:dyDescent="0.25">
      <c r="A13" s="130" t="s">
        <v>2</v>
      </c>
      <c r="B13" s="424" t="s">
        <v>449</v>
      </c>
      <c r="C13" s="418"/>
      <c r="D13" s="37" t="s">
        <v>444</v>
      </c>
      <c r="E13" s="37" t="s">
        <v>154</v>
      </c>
    </row>
    <row r="14" spans="1:5" x14ac:dyDescent="0.25">
      <c r="A14" s="130" t="s">
        <v>2</v>
      </c>
      <c r="B14" s="499" t="s">
        <v>302</v>
      </c>
      <c r="C14" s="418"/>
      <c r="D14" s="119">
        <v>632300000</v>
      </c>
      <c r="E14" s="136">
        <v>9.7015360010172982E-2</v>
      </c>
    </row>
    <row r="15" spans="1:5" x14ac:dyDescent="0.25">
      <c r="A15" s="130" t="s">
        <v>2</v>
      </c>
      <c r="B15" s="427" t="s">
        <v>450</v>
      </c>
      <c r="C15" s="418"/>
      <c r="D15" s="137">
        <v>703658146.64999998</v>
      </c>
      <c r="E15" s="138">
        <v>0.10796401774686201</v>
      </c>
    </row>
    <row r="16" spans="1:5" x14ac:dyDescent="0.25">
      <c r="A16" s="130" t="s">
        <v>2</v>
      </c>
      <c r="B16" s="380" t="s">
        <v>451</v>
      </c>
      <c r="C16" s="374"/>
      <c r="D16" s="121">
        <v>624670399.37</v>
      </c>
      <c r="E16" s="139">
        <v>9.5844731429035407E-2</v>
      </c>
    </row>
    <row r="17" spans="1:5" x14ac:dyDescent="0.25">
      <c r="A17" s="130" t="s">
        <v>2</v>
      </c>
      <c r="B17" s="420" t="s">
        <v>452</v>
      </c>
      <c r="C17" s="418"/>
      <c r="D17" s="131">
        <v>9463007.9700000007</v>
      </c>
      <c r="E17" s="132">
        <v>1.4519328245906789E-3</v>
      </c>
    </row>
    <row r="18" spans="1:5" x14ac:dyDescent="0.25">
      <c r="A18" s="130" t="s">
        <v>2</v>
      </c>
      <c r="B18" s="380" t="s">
        <v>453</v>
      </c>
      <c r="C18" s="374"/>
      <c r="D18" s="121">
        <v>17861253.41</v>
      </c>
      <c r="E18" s="139">
        <v>2.7404964886985289E-3</v>
      </c>
    </row>
    <row r="19" spans="1:5" x14ac:dyDescent="0.25">
      <c r="A19" s="130" t="s">
        <v>2</v>
      </c>
      <c r="B19" s="420" t="s">
        <v>454</v>
      </c>
      <c r="C19" s="418"/>
      <c r="D19" s="131">
        <v>0</v>
      </c>
      <c r="E19" s="132">
        <v>0</v>
      </c>
    </row>
    <row r="20" spans="1:5" x14ac:dyDescent="0.25">
      <c r="A20" s="130" t="s">
        <v>2</v>
      </c>
      <c r="B20" s="409" t="s">
        <v>455</v>
      </c>
      <c r="C20" s="374"/>
      <c r="D20" s="119">
        <v>651994660.75</v>
      </c>
      <c r="E20" s="140">
        <v>0.10003716074232462</v>
      </c>
    </row>
    <row r="21" spans="1:5" x14ac:dyDescent="0.25">
      <c r="A21" s="130" t="s">
        <v>2</v>
      </c>
      <c r="B21" s="427" t="s">
        <v>456</v>
      </c>
      <c r="C21" s="418"/>
      <c r="D21" s="137">
        <v>1987952807.4000001</v>
      </c>
      <c r="E21" s="138">
        <v>0.30501653849935961</v>
      </c>
    </row>
    <row r="22" spans="1:5" x14ac:dyDescent="0.25">
      <c r="A22" s="130" t="s">
        <v>2</v>
      </c>
      <c r="B22" s="409" t="s">
        <v>457</v>
      </c>
      <c r="C22" s="374"/>
      <c r="D22" s="119">
        <v>1355652807.4000001</v>
      </c>
      <c r="E22" s="140">
        <v>0.20800117848918662</v>
      </c>
    </row>
    <row r="23" spans="1:5" x14ac:dyDescent="0.25">
      <c r="A23" s="130" t="s">
        <v>2</v>
      </c>
      <c r="B23" s="409" t="s">
        <v>2</v>
      </c>
      <c r="C23" s="374"/>
      <c r="D23" s="141" t="s">
        <v>2</v>
      </c>
      <c r="E23" s="2" t="s">
        <v>2</v>
      </c>
    </row>
    <row r="24" spans="1:5" x14ac:dyDescent="0.25">
      <c r="A24" s="130" t="s">
        <v>2</v>
      </c>
      <c r="B24" s="427" t="s">
        <v>458</v>
      </c>
      <c r="C24" s="418"/>
      <c r="D24" s="55" t="s">
        <v>2</v>
      </c>
      <c r="E24" s="137">
        <v>6517524646.96</v>
      </c>
    </row>
    <row r="25" spans="1:5" x14ac:dyDescent="0.25">
      <c r="A25" s="130" t="s">
        <v>2</v>
      </c>
      <c r="B25" s="380" t="s">
        <v>2</v>
      </c>
      <c r="C25" s="374"/>
      <c r="D25" s="2" t="s">
        <v>2</v>
      </c>
      <c r="E25" s="2" t="s">
        <v>2</v>
      </c>
    </row>
    <row r="26" spans="1:5" x14ac:dyDescent="0.25">
      <c r="A26" s="130" t="s">
        <v>2</v>
      </c>
      <c r="B26" s="433" t="s">
        <v>459</v>
      </c>
      <c r="C26" s="374"/>
      <c r="D26" s="69" t="s">
        <v>2</v>
      </c>
      <c r="E26" s="12" t="s">
        <v>460</v>
      </c>
    </row>
    <row r="27" spans="1:5" x14ac:dyDescent="0.25">
      <c r="A27" s="130" t="s">
        <v>2</v>
      </c>
      <c r="B27" s="380" t="s">
        <v>461</v>
      </c>
      <c r="C27" s="374"/>
      <c r="D27" s="2" t="s">
        <v>2</v>
      </c>
      <c r="E27" s="121">
        <v>265616002.83000001</v>
      </c>
    </row>
    <row r="28" spans="1:5" x14ac:dyDescent="0.25">
      <c r="A28" s="130" t="s">
        <v>2</v>
      </c>
      <c r="B28" s="425" t="s">
        <v>462</v>
      </c>
      <c r="C28" s="374"/>
      <c r="D28" s="45" t="s">
        <v>2</v>
      </c>
      <c r="E28" s="126">
        <v>9509432.3300000001</v>
      </c>
    </row>
    <row r="29" spans="1:5" x14ac:dyDescent="0.25">
      <c r="A29" s="130" t="s">
        <v>2</v>
      </c>
      <c r="B29" s="380" t="s">
        <v>2</v>
      </c>
      <c r="C29" s="374"/>
      <c r="D29" s="2" t="s">
        <v>2</v>
      </c>
      <c r="E29" s="2" t="s">
        <v>2</v>
      </c>
    </row>
    <row r="30" spans="1:5" x14ac:dyDescent="0.25">
      <c r="A30" s="130" t="s">
        <v>2</v>
      </c>
      <c r="B30" s="376" t="s">
        <v>463</v>
      </c>
      <c r="C30" s="374"/>
      <c r="D30" s="16" t="s">
        <v>2</v>
      </c>
      <c r="E30" s="2" t="s">
        <v>2</v>
      </c>
    </row>
    <row r="31" spans="1:5" x14ac:dyDescent="0.25">
      <c r="A31" s="130" t="s">
        <v>2</v>
      </c>
      <c r="B31" s="380" t="s">
        <v>2</v>
      </c>
      <c r="C31" s="374"/>
      <c r="D31" s="2" t="s">
        <v>2</v>
      </c>
      <c r="E31" s="2" t="s">
        <v>2</v>
      </c>
    </row>
    <row r="32" spans="1:5" x14ac:dyDescent="0.25">
      <c r="A32" s="130" t="s">
        <v>2</v>
      </c>
      <c r="B32" s="433" t="s">
        <v>464</v>
      </c>
      <c r="C32" s="374"/>
      <c r="D32" s="91" t="s">
        <v>2</v>
      </c>
      <c r="E32" s="117" t="s">
        <v>465</v>
      </c>
    </row>
    <row r="33" spans="1:5" x14ac:dyDescent="0.25">
      <c r="A33" s="130" t="s">
        <v>2</v>
      </c>
      <c r="B33" s="426" t="s">
        <v>466</v>
      </c>
      <c r="C33" s="374"/>
      <c r="D33" s="45" t="s">
        <v>2</v>
      </c>
      <c r="E33" s="120">
        <v>67086520</v>
      </c>
    </row>
    <row r="34" spans="1:5" x14ac:dyDescent="0.25">
      <c r="A34" s="130" t="s">
        <v>2</v>
      </c>
      <c r="B34" s="500" t="s">
        <v>467</v>
      </c>
      <c r="C34" s="374"/>
      <c r="D34" s="130" t="s">
        <v>2</v>
      </c>
      <c r="E34" s="142">
        <v>63086400</v>
      </c>
    </row>
    <row r="35" spans="1:5" x14ac:dyDescent="0.25">
      <c r="A35" s="130" t="s">
        <v>2</v>
      </c>
      <c r="B35" s="425" t="s">
        <v>468</v>
      </c>
      <c r="C35" s="374"/>
      <c r="D35" s="38" t="s">
        <v>2</v>
      </c>
      <c r="E35" s="126">
        <v>4000000</v>
      </c>
    </row>
    <row r="36" spans="1:5" x14ac:dyDescent="0.25">
      <c r="A36" s="130" t="s">
        <v>2</v>
      </c>
      <c r="B36" s="500" t="s">
        <v>469</v>
      </c>
      <c r="C36" s="374"/>
      <c r="D36" s="143" t="s">
        <v>2</v>
      </c>
      <c r="E36" s="142">
        <v>120</v>
      </c>
    </row>
    <row r="37" spans="1:5" x14ac:dyDescent="0.25">
      <c r="A37" s="130" t="s">
        <v>2</v>
      </c>
      <c r="B37" s="426" t="s">
        <v>470</v>
      </c>
      <c r="C37" s="374"/>
      <c r="D37" s="45" t="s">
        <v>2</v>
      </c>
      <c r="E37" s="120">
        <v>61942462.07</v>
      </c>
    </row>
    <row r="38" spans="1:5" x14ac:dyDescent="0.25">
      <c r="A38" s="130" t="s">
        <v>2</v>
      </c>
      <c r="B38" s="500" t="s">
        <v>467</v>
      </c>
      <c r="C38" s="374"/>
      <c r="D38" s="130" t="s">
        <v>2</v>
      </c>
      <c r="E38" s="142">
        <v>61942462.07</v>
      </c>
    </row>
    <row r="39" spans="1:5" x14ac:dyDescent="0.25">
      <c r="A39" s="130" t="s">
        <v>2</v>
      </c>
      <c r="B39" s="426" t="s">
        <v>471</v>
      </c>
      <c r="C39" s="374"/>
      <c r="D39" s="38" t="s">
        <v>2</v>
      </c>
      <c r="E39" s="120">
        <v>66127671.039999999</v>
      </c>
    </row>
    <row r="40" spans="1:5" x14ac:dyDescent="0.25">
      <c r="A40" s="130" t="s">
        <v>2</v>
      </c>
      <c r="B40" s="500" t="s">
        <v>467</v>
      </c>
      <c r="C40" s="374"/>
      <c r="D40" s="130" t="s">
        <v>2</v>
      </c>
      <c r="E40" s="142">
        <v>62127501.039999999</v>
      </c>
    </row>
    <row r="41" spans="1:5" x14ac:dyDescent="0.25">
      <c r="A41" s="130" t="s">
        <v>2</v>
      </c>
      <c r="B41" s="425" t="s">
        <v>468</v>
      </c>
      <c r="C41" s="374"/>
      <c r="D41" s="38" t="s">
        <v>2</v>
      </c>
      <c r="E41" s="126">
        <v>4000000</v>
      </c>
    </row>
    <row r="42" spans="1:5" x14ac:dyDescent="0.25">
      <c r="A42" s="130" t="s">
        <v>2</v>
      </c>
      <c r="B42" s="500" t="s">
        <v>469</v>
      </c>
      <c r="C42" s="374"/>
      <c r="D42" s="130" t="s">
        <v>2</v>
      </c>
      <c r="E42" s="142">
        <v>170</v>
      </c>
    </row>
    <row r="43" spans="1:5" x14ac:dyDescent="0.25">
      <c r="A43" s="130" t="s">
        <v>2</v>
      </c>
      <c r="B43" s="426" t="s">
        <v>472</v>
      </c>
      <c r="C43" s="374"/>
      <c r="D43" s="45" t="s">
        <v>2</v>
      </c>
      <c r="E43" s="144">
        <v>-185028.97</v>
      </c>
    </row>
    <row r="44" spans="1:5" x14ac:dyDescent="0.25">
      <c r="A44" s="130" t="s">
        <v>2</v>
      </c>
      <c r="B44" s="500" t="s">
        <v>473</v>
      </c>
      <c r="C44" s="374"/>
      <c r="D44" s="130" t="s">
        <v>2</v>
      </c>
      <c r="E44" s="145">
        <v>-410574.48</v>
      </c>
    </row>
    <row r="45" spans="1:5" x14ac:dyDescent="0.25">
      <c r="A45" s="130" t="s">
        <v>2</v>
      </c>
      <c r="B45" s="425" t="s">
        <v>474</v>
      </c>
      <c r="C45" s="374"/>
      <c r="D45" s="38" t="s">
        <v>2</v>
      </c>
      <c r="E45" s="126">
        <v>0</v>
      </c>
    </row>
    <row r="46" spans="1:5" x14ac:dyDescent="0.25">
      <c r="A46" s="130" t="s">
        <v>2</v>
      </c>
      <c r="B46" s="500" t="s">
        <v>475</v>
      </c>
      <c r="C46" s="374"/>
      <c r="D46" s="130" t="s">
        <v>2</v>
      </c>
      <c r="E46" s="142">
        <v>225535.51</v>
      </c>
    </row>
    <row r="47" spans="1:5" x14ac:dyDescent="0.25">
      <c r="A47" s="130" t="s">
        <v>2</v>
      </c>
      <c r="B47" s="425" t="s">
        <v>476</v>
      </c>
      <c r="C47" s="374"/>
      <c r="D47" s="38" t="s">
        <v>2</v>
      </c>
      <c r="E47" s="123">
        <v>-6325767.4299999997</v>
      </c>
    </row>
    <row r="48" spans="1:5" x14ac:dyDescent="0.25">
      <c r="A48" s="130" t="s">
        <v>2</v>
      </c>
      <c r="B48" s="500" t="s">
        <v>477</v>
      </c>
      <c r="C48" s="374"/>
      <c r="D48" s="130" t="s">
        <v>2</v>
      </c>
      <c r="E48" s="142">
        <v>6325767.4299999997</v>
      </c>
    </row>
    <row r="49" spans="1:5" x14ac:dyDescent="0.25">
      <c r="A49" s="130" t="s">
        <v>2</v>
      </c>
      <c r="B49" s="425" t="s">
        <v>478</v>
      </c>
      <c r="C49" s="374"/>
      <c r="D49" s="38" t="s">
        <v>2</v>
      </c>
      <c r="E49" s="126">
        <v>0</v>
      </c>
    </row>
    <row r="50" spans="1:5" x14ac:dyDescent="0.25">
      <c r="A50" s="130" t="s">
        <v>2</v>
      </c>
      <c r="B50" s="500" t="s">
        <v>479</v>
      </c>
      <c r="C50" s="374"/>
      <c r="D50" s="130" t="s">
        <v>2</v>
      </c>
      <c r="E50" s="142">
        <v>0</v>
      </c>
    </row>
    <row r="51" spans="1:5" x14ac:dyDescent="0.25">
      <c r="A51" s="130" t="s">
        <v>2</v>
      </c>
      <c r="B51" s="425" t="s">
        <v>480</v>
      </c>
      <c r="C51" s="374"/>
      <c r="D51" s="38" t="s">
        <v>2</v>
      </c>
      <c r="E51" s="126">
        <v>0</v>
      </c>
    </row>
    <row r="52" spans="1:5" x14ac:dyDescent="0.25">
      <c r="A52" s="130" t="s">
        <v>2</v>
      </c>
      <c r="B52" s="500" t="s">
        <v>481</v>
      </c>
      <c r="C52" s="374"/>
      <c r="D52" s="130" t="s">
        <v>2</v>
      </c>
      <c r="E52" s="142">
        <v>10</v>
      </c>
    </row>
    <row r="53" spans="1:5" x14ac:dyDescent="0.25">
      <c r="A53" s="130" t="s">
        <v>2</v>
      </c>
      <c r="B53" s="426" t="s">
        <v>442</v>
      </c>
      <c r="C53" s="374"/>
      <c r="D53" s="45" t="s">
        <v>2</v>
      </c>
      <c r="E53" s="120">
        <v>65942642.07</v>
      </c>
    </row>
    <row r="54" spans="1:5" x14ac:dyDescent="0.25">
      <c r="A54" s="130" t="s">
        <v>2</v>
      </c>
      <c r="B54" s="500" t="s">
        <v>467</v>
      </c>
      <c r="C54" s="374"/>
      <c r="D54" s="130" t="s">
        <v>2</v>
      </c>
      <c r="E54" s="142">
        <v>61942462.07</v>
      </c>
    </row>
    <row r="55" spans="1:5" x14ac:dyDescent="0.25">
      <c r="A55" s="130" t="s">
        <v>2</v>
      </c>
      <c r="B55" s="425" t="s">
        <v>468</v>
      </c>
      <c r="C55" s="374"/>
      <c r="D55" s="38" t="s">
        <v>2</v>
      </c>
      <c r="E55" s="126">
        <v>4000000</v>
      </c>
    </row>
    <row r="56" spans="1:5" x14ac:dyDescent="0.25">
      <c r="A56" s="130" t="s">
        <v>2</v>
      </c>
      <c r="B56" s="500" t="s">
        <v>469</v>
      </c>
      <c r="C56" s="374"/>
      <c r="D56" s="130" t="s">
        <v>2</v>
      </c>
      <c r="E56" s="142">
        <v>180</v>
      </c>
    </row>
    <row r="57" spans="1:5" x14ac:dyDescent="0.25">
      <c r="A57" s="130" t="s">
        <v>2</v>
      </c>
      <c r="B57" s="426" t="s">
        <v>482</v>
      </c>
      <c r="C57" s="374"/>
      <c r="D57" s="45" t="s">
        <v>2</v>
      </c>
      <c r="E57" s="146">
        <v>1.1999999999085603E-2</v>
      </c>
    </row>
    <row r="58" spans="1:5" x14ac:dyDescent="0.25">
      <c r="A58" s="130" t="s">
        <v>2</v>
      </c>
      <c r="B58" s="501" t="s">
        <v>483</v>
      </c>
      <c r="C58" s="374"/>
      <c r="D58" s="143" t="s">
        <v>2</v>
      </c>
      <c r="E58" s="147">
        <v>1.2E-2</v>
      </c>
    </row>
    <row r="59" spans="1:5" x14ac:dyDescent="0.25">
      <c r="A59" s="130" t="s">
        <v>2</v>
      </c>
      <c r="B59" s="426" t="s">
        <v>484</v>
      </c>
      <c r="C59" s="374"/>
      <c r="D59" s="45" t="s">
        <v>2</v>
      </c>
      <c r="E59" s="120">
        <v>0</v>
      </c>
    </row>
  </sheetData>
  <sheetProtection algorithmName="SHA-512" hashValue="R0G9tToctqwsMEWFQbSQcshgPDGXN0KIk9P+WoHXocJOkVwffloQUEIPgwW15LlwUTZGfX414svY2uwPSGhw6A==" saltValue="HZDNT9fo3Jkk9xTZJkqivA==" spinCount="100000" sheet="1" objects="1" scenarios="1"/>
  <mergeCells count="6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election activeCell="I10" sqref="I10"/>
    </sheetView>
  </sheetViews>
  <sheetFormatPr defaultRowHeight="15" x14ac:dyDescent="0.25"/>
  <cols>
    <col min="1" max="1" width="0.140625" customWidth="1"/>
    <col min="2" max="2" width="33.42578125" customWidth="1"/>
    <col min="3" max="3" width="103.5703125" customWidth="1"/>
    <col min="4" max="4" width="0.140625" customWidth="1"/>
    <col min="5" max="5" width="22.5703125" customWidth="1"/>
    <col min="6" max="6" width="0.140625" customWidth="1"/>
    <col min="7" max="7" width="22.5703125" customWidth="1"/>
    <col min="8" max="8" width="0.140625" customWidth="1"/>
  </cols>
  <sheetData>
    <row r="1" spans="1:8" ht="18" customHeight="1" x14ac:dyDescent="0.25">
      <c r="A1" s="374"/>
      <c r="B1" s="374"/>
      <c r="C1" s="375" t="s">
        <v>0</v>
      </c>
      <c r="D1" s="374"/>
      <c r="E1" s="374"/>
      <c r="F1" s="374"/>
      <c r="G1" s="374"/>
      <c r="H1" s="374"/>
    </row>
    <row r="2" spans="1:8" ht="18" customHeight="1" x14ac:dyDescent="0.25">
      <c r="A2" s="374"/>
      <c r="B2" s="374"/>
      <c r="C2" s="375" t="s">
        <v>1</v>
      </c>
      <c r="D2" s="374"/>
      <c r="E2" s="374"/>
      <c r="F2" s="374"/>
      <c r="G2" s="374"/>
      <c r="H2" s="374"/>
    </row>
    <row r="3" spans="1:8" ht="18" customHeight="1" x14ac:dyDescent="0.25">
      <c r="A3" s="374"/>
      <c r="B3" s="374"/>
      <c r="C3" s="375" t="s">
        <v>2</v>
      </c>
      <c r="D3" s="374"/>
      <c r="E3" s="374"/>
      <c r="F3" s="374"/>
      <c r="G3" s="374"/>
      <c r="H3" s="374"/>
    </row>
    <row r="4" spans="1:8" ht="2.85" customHeight="1" x14ac:dyDescent="0.25"/>
    <row r="5" spans="1:8" ht="18" customHeight="1" x14ac:dyDescent="0.25">
      <c r="B5" s="504" t="s">
        <v>2</v>
      </c>
      <c r="C5" s="417"/>
      <c r="D5" s="418"/>
      <c r="E5" s="503" t="s">
        <v>2</v>
      </c>
      <c r="F5" s="418"/>
      <c r="G5" s="503" t="s">
        <v>2</v>
      </c>
      <c r="H5" s="418"/>
    </row>
    <row r="6" spans="1:8" ht="18" customHeight="1" x14ac:dyDescent="0.25">
      <c r="B6" s="502" t="s">
        <v>485</v>
      </c>
      <c r="C6" s="417"/>
      <c r="D6" s="418"/>
      <c r="E6" s="503" t="s">
        <v>2</v>
      </c>
      <c r="F6" s="418"/>
      <c r="G6" s="503" t="s">
        <v>2</v>
      </c>
      <c r="H6" s="418"/>
    </row>
    <row r="7" spans="1:8" ht="18" customHeight="1" x14ac:dyDescent="0.25">
      <c r="B7" s="504" t="s">
        <v>2</v>
      </c>
      <c r="C7" s="417"/>
      <c r="D7" s="418"/>
      <c r="E7" s="503" t="s">
        <v>2</v>
      </c>
      <c r="F7" s="418"/>
      <c r="G7" s="503" t="s">
        <v>2</v>
      </c>
      <c r="H7" s="418"/>
    </row>
    <row r="8" spans="1:8" ht="19.149999999999999" customHeight="1" x14ac:dyDescent="0.25">
      <c r="B8" s="424" t="s">
        <v>486</v>
      </c>
      <c r="C8" s="417"/>
      <c r="D8" s="418"/>
      <c r="E8" s="429" t="s">
        <v>487</v>
      </c>
      <c r="F8" s="418"/>
      <c r="G8" s="429" t="s">
        <v>488</v>
      </c>
      <c r="H8" s="418"/>
    </row>
    <row r="9" spans="1:8" ht="18" customHeight="1" x14ac:dyDescent="0.25">
      <c r="B9" s="420" t="s">
        <v>489</v>
      </c>
      <c r="C9" s="417"/>
      <c r="D9" s="418"/>
      <c r="E9" s="506">
        <v>4529571839.5600004</v>
      </c>
      <c r="F9" s="418"/>
      <c r="G9" s="506">
        <v>632300000</v>
      </c>
      <c r="H9" s="418"/>
    </row>
    <row r="10" spans="1:8" ht="18" customHeight="1" x14ac:dyDescent="0.25">
      <c r="B10" s="421" t="s">
        <v>490</v>
      </c>
      <c r="C10" s="417"/>
      <c r="D10" s="418"/>
      <c r="E10" s="453" t="s">
        <v>491</v>
      </c>
      <c r="F10" s="374"/>
      <c r="G10" s="453" t="s">
        <v>491</v>
      </c>
      <c r="H10" s="374"/>
    </row>
    <row r="11" spans="1:8" ht="18" customHeight="1" x14ac:dyDescent="0.25">
      <c r="B11" s="420" t="s">
        <v>492</v>
      </c>
      <c r="C11" s="417"/>
      <c r="D11" s="418"/>
      <c r="E11" s="505" t="s">
        <v>493</v>
      </c>
      <c r="F11" s="418"/>
      <c r="G11" s="505" t="s">
        <v>493</v>
      </c>
      <c r="H11" s="418"/>
    </row>
    <row r="12" spans="1:8" ht="18" customHeight="1" x14ac:dyDescent="0.25">
      <c r="B12" s="421" t="s">
        <v>494</v>
      </c>
      <c r="C12" s="417"/>
      <c r="D12" s="418"/>
      <c r="E12" s="510">
        <v>-890556.4</v>
      </c>
      <c r="F12" s="418"/>
      <c r="G12" s="510">
        <v>-66001.73</v>
      </c>
      <c r="H12" s="418"/>
    </row>
    <row r="13" spans="1:8" ht="18" customHeight="1" x14ac:dyDescent="0.25">
      <c r="B13" s="421" t="s">
        <v>2</v>
      </c>
      <c r="C13" s="417"/>
      <c r="D13" s="418"/>
      <c r="E13" s="511" t="s">
        <v>2</v>
      </c>
      <c r="F13" s="418"/>
      <c r="G13" s="511" t="s">
        <v>2</v>
      </c>
      <c r="H13" s="418"/>
    </row>
    <row r="14" spans="1:8" ht="0.95" customHeight="1" x14ac:dyDescent="0.25"/>
    <row r="15" spans="1:8" ht="30.75" customHeight="1" x14ac:dyDescent="0.25">
      <c r="A15" s="424" t="s">
        <v>495</v>
      </c>
      <c r="B15" s="417"/>
      <c r="C15" s="418"/>
      <c r="D15" s="429" t="s">
        <v>496</v>
      </c>
      <c r="E15" s="418"/>
      <c r="F15" s="429" t="s">
        <v>497</v>
      </c>
      <c r="G15" s="418"/>
    </row>
    <row r="16" spans="1:8" ht="36" customHeight="1" x14ac:dyDescent="0.25">
      <c r="A16" s="507" t="s">
        <v>498</v>
      </c>
      <c r="B16" s="374"/>
      <c r="C16" s="385"/>
      <c r="D16" s="508">
        <v>30.78</v>
      </c>
      <c r="E16" s="385"/>
      <c r="F16" s="509">
        <v>30.78</v>
      </c>
      <c r="G16" s="374"/>
    </row>
    <row r="17" spans="1:7" ht="36" customHeight="1" x14ac:dyDescent="0.25">
      <c r="A17" s="512" t="s">
        <v>499</v>
      </c>
      <c r="B17" s="374"/>
      <c r="C17" s="385"/>
      <c r="D17" s="513">
        <v>356276734.75</v>
      </c>
      <c r="E17" s="385"/>
      <c r="F17" s="514">
        <v>356276765.52999997</v>
      </c>
      <c r="G17" s="374"/>
    </row>
    <row r="18" spans="1:7" ht="36" customHeight="1" x14ac:dyDescent="0.25">
      <c r="A18" s="507" t="s">
        <v>500</v>
      </c>
      <c r="B18" s="374"/>
      <c r="C18" s="385"/>
      <c r="D18" s="508">
        <v>0</v>
      </c>
      <c r="E18" s="385"/>
      <c r="F18" s="509">
        <v>356276765.52999997</v>
      </c>
      <c r="G18" s="374"/>
    </row>
    <row r="19" spans="1:7" ht="36" customHeight="1" x14ac:dyDescent="0.25">
      <c r="A19" s="512" t="s">
        <v>501</v>
      </c>
      <c r="B19" s="374"/>
      <c r="C19" s="385"/>
      <c r="D19" s="513">
        <v>956558.13</v>
      </c>
      <c r="E19" s="385"/>
      <c r="F19" s="514">
        <v>357233323.66000003</v>
      </c>
      <c r="G19" s="374"/>
    </row>
    <row r="20" spans="1:7" ht="36" customHeight="1" x14ac:dyDescent="0.25">
      <c r="A20" s="507" t="s">
        <v>502</v>
      </c>
      <c r="B20" s="374"/>
      <c r="C20" s="385"/>
      <c r="D20" s="515">
        <v>-6435636.5499999998</v>
      </c>
      <c r="E20" s="385"/>
      <c r="F20" s="509">
        <v>350797687.11000001</v>
      </c>
      <c r="G20" s="374"/>
    </row>
    <row r="21" spans="1:7" ht="36" customHeight="1" x14ac:dyDescent="0.25">
      <c r="A21" s="512" t="s">
        <v>503</v>
      </c>
      <c r="B21" s="374"/>
      <c r="C21" s="385"/>
      <c r="D21" s="513">
        <v>0</v>
      </c>
      <c r="E21" s="385"/>
      <c r="F21" s="514">
        <v>350797687.11000001</v>
      </c>
      <c r="G21" s="374"/>
    </row>
    <row r="22" spans="1:7" ht="36" customHeight="1" x14ac:dyDescent="0.25">
      <c r="A22" s="507" t="s">
        <v>504</v>
      </c>
      <c r="B22" s="374"/>
      <c r="C22" s="385"/>
      <c r="D22" s="508">
        <v>0</v>
      </c>
      <c r="E22" s="385"/>
      <c r="F22" s="509">
        <v>350797687.11000001</v>
      </c>
      <c r="G22" s="374"/>
    </row>
    <row r="23" spans="1:7" ht="36" customHeight="1" x14ac:dyDescent="0.25">
      <c r="A23" s="512" t="s">
        <v>505</v>
      </c>
      <c r="B23" s="374"/>
      <c r="C23" s="385"/>
      <c r="D23" s="516">
        <v>-3245082.09</v>
      </c>
      <c r="E23" s="385"/>
      <c r="F23" s="514">
        <v>347552605.01999998</v>
      </c>
      <c r="G23" s="374"/>
    </row>
    <row r="24" spans="1:7" ht="36" customHeight="1" x14ac:dyDescent="0.25">
      <c r="A24" s="507" t="s">
        <v>506</v>
      </c>
      <c r="B24" s="374"/>
      <c r="C24" s="385"/>
      <c r="D24" s="515">
        <v>-3080685.34</v>
      </c>
      <c r="E24" s="385"/>
      <c r="F24" s="509">
        <v>344471919.68000001</v>
      </c>
      <c r="G24" s="374"/>
    </row>
    <row r="25" spans="1:7" ht="36" customHeight="1" x14ac:dyDescent="0.25">
      <c r="A25" s="512" t="s">
        <v>507</v>
      </c>
      <c r="B25" s="374"/>
      <c r="C25" s="385"/>
      <c r="D25" s="513">
        <v>0</v>
      </c>
      <c r="E25" s="385"/>
      <c r="F25" s="514">
        <v>344471919.68000001</v>
      </c>
      <c r="G25" s="374"/>
    </row>
    <row r="26" spans="1:7" ht="18" customHeight="1" x14ac:dyDescent="0.25">
      <c r="A26" s="476" t="s">
        <v>2</v>
      </c>
      <c r="B26" s="374"/>
      <c r="C26" s="385"/>
      <c r="D26" s="476" t="s">
        <v>2</v>
      </c>
      <c r="E26" s="385"/>
      <c r="F26" s="500" t="s">
        <v>2</v>
      </c>
      <c r="G26" s="374"/>
    </row>
    <row r="27" spans="1:7" ht="30.75" customHeight="1" x14ac:dyDescent="0.25">
      <c r="A27" s="467" t="s">
        <v>508</v>
      </c>
      <c r="B27" s="374"/>
      <c r="C27" s="385"/>
      <c r="D27" s="468" t="s">
        <v>496</v>
      </c>
      <c r="E27" s="385"/>
      <c r="F27" s="517" t="s">
        <v>497</v>
      </c>
      <c r="G27" s="374"/>
    </row>
    <row r="28" spans="1:7" ht="36" customHeight="1" x14ac:dyDescent="0.25">
      <c r="A28" s="512" t="s">
        <v>509</v>
      </c>
      <c r="B28" s="374"/>
      <c r="C28" s="385"/>
      <c r="D28" s="513">
        <v>0</v>
      </c>
      <c r="E28" s="385"/>
      <c r="F28" s="514">
        <v>344471919.68000001</v>
      </c>
      <c r="G28" s="374"/>
    </row>
    <row r="29" spans="1:7" ht="36" customHeight="1" x14ac:dyDescent="0.25">
      <c r="A29" s="507" t="s">
        <v>510</v>
      </c>
      <c r="B29" s="374"/>
      <c r="C29" s="385"/>
      <c r="D29" s="515">
        <v>-93.4</v>
      </c>
      <c r="E29" s="385"/>
      <c r="F29" s="509">
        <v>344471826.27999997</v>
      </c>
      <c r="G29" s="374"/>
    </row>
    <row r="30" spans="1:7" ht="36" customHeight="1" x14ac:dyDescent="0.25">
      <c r="A30" s="512" t="s">
        <v>511</v>
      </c>
      <c r="B30" s="374"/>
      <c r="C30" s="385"/>
      <c r="D30" s="513">
        <v>0</v>
      </c>
      <c r="E30" s="385"/>
      <c r="F30" s="514">
        <v>344471826.27999997</v>
      </c>
      <c r="G30" s="374"/>
    </row>
    <row r="31" spans="1:7" ht="36" customHeight="1" x14ac:dyDescent="0.25">
      <c r="A31" s="507" t="s">
        <v>512</v>
      </c>
      <c r="B31" s="374"/>
      <c r="C31" s="385"/>
      <c r="D31" s="515">
        <v>-5372872.04</v>
      </c>
      <c r="E31" s="385"/>
      <c r="F31" s="509">
        <v>339098954.24000001</v>
      </c>
      <c r="G31" s="374"/>
    </row>
    <row r="32" spans="1:7" ht="36" customHeight="1" x14ac:dyDescent="0.25">
      <c r="A32" s="512" t="s">
        <v>513</v>
      </c>
      <c r="B32" s="374"/>
      <c r="C32" s="385"/>
      <c r="D32" s="516">
        <v>-8304.2999999999993</v>
      </c>
      <c r="E32" s="385"/>
      <c r="F32" s="514">
        <v>339090649.94</v>
      </c>
      <c r="G32" s="374"/>
    </row>
    <row r="33" spans="1:7" ht="36" customHeight="1" x14ac:dyDescent="0.25">
      <c r="A33" s="507" t="s">
        <v>514</v>
      </c>
      <c r="B33" s="374"/>
      <c r="C33" s="385"/>
      <c r="D33" s="508">
        <v>0</v>
      </c>
      <c r="E33" s="385"/>
      <c r="F33" s="509">
        <v>339090649.94</v>
      </c>
      <c r="G33" s="374"/>
    </row>
    <row r="34" spans="1:7" ht="36" customHeight="1" x14ac:dyDescent="0.25">
      <c r="A34" s="512" t="s">
        <v>515</v>
      </c>
      <c r="B34" s="374"/>
      <c r="C34" s="385"/>
      <c r="D34" s="516">
        <v>-18992069.02</v>
      </c>
      <c r="E34" s="385"/>
      <c r="F34" s="514">
        <v>320098580.92000002</v>
      </c>
      <c r="G34" s="374"/>
    </row>
    <row r="35" spans="1:7" ht="36" customHeight="1" x14ac:dyDescent="0.25">
      <c r="A35" s="507" t="s">
        <v>516</v>
      </c>
      <c r="B35" s="374"/>
      <c r="C35" s="385"/>
      <c r="D35" s="515">
        <v>-3140538.82</v>
      </c>
      <c r="E35" s="385"/>
      <c r="F35" s="509">
        <v>316958042.10000002</v>
      </c>
      <c r="G35" s="374"/>
    </row>
    <row r="36" spans="1:7" ht="36" customHeight="1" x14ac:dyDescent="0.25">
      <c r="A36" s="512" t="s">
        <v>517</v>
      </c>
      <c r="B36" s="374"/>
      <c r="C36" s="385"/>
      <c r="D36" s="513">
        <v>0</v>
      </c>
      <c r="E36" s="385"/>
      <c r="F36" s="514">
        <v>316958042.10000002</v>
      </c>
      <c r="G36" s="374"/>
    </row>
    <row r="37" spans="1:7" ht="36" customHeight="1" x14ac:dyDescent="0.25">
      <c r="A37" s="507" t="s">
        <v>518</v>
      </c>
      <c r="B37" s="374"/>
      <c r="C37" s="385"/>
      <c r="D37" s="515">
        <v>-271909350.79000002</v>
      </c>
      <c r="E37" s="385"/>
      <c r="F37" s="509">
        <v>45048691.310000002</v>
      </c>
      <c r="G37" s="374"/>
    </row>
    <row r="38" spans="1:7" ht="36" customHeight="1" x14ac:dyDescent="0.25">
      <c r="A38" s="512" t="s">
        <v>519</v>
      </c>
      <c r="B38" s="374"/>
      <c r="C38" s="385"/>
      <c r="D38" s="516">
        <v>-9182688.2400000002</v>
      </c>
      <c r="E38" s="385"/>
      <c r="F38" s="514">
        <v>35866003.07</v>
      </c>
      <c r="G38" s="374"/>
    </row>
    <row r="39" spans="1:7" ht="36" customHeight="1" x14ac:dyDescent="0.25">
      <c r="A39" s="507" t="s">
        <v>520</v>
      </c>
      <c r="B39" s="374"/>
      <c r="C39" s="385"/>
      <c r="D39" s="508">
        <v>0</v>
      </c>
      <c r="E39" s="385"/>
      <c r="F39" s="509">
        <v>35866003.07</v>
      </c>
      <c r="G39" s="374"/>
    </row>
    <row r="40" spans="1:7" ht="36" customHeight="1" x14ac:dyDescent="0.25">
      <c r="A40" s="512" t="s">
        <v>521</v>
      </c>
      <c r="B40" s="374"/>
      <c r="C40" s="385"/>
      <c r="D40" s="516">
        <v>-4902563.82</v>
      </c>
      <c r="E40" s="385"/>
      <c r="F40" s="514">
        <v>30963439.25</v>
      </c>
      <c r="G40" s="374"/>
    </row>
    <row r="41" spans="1:7" ht="36" customHeight="1" x14ac:dyDescent="0.25">
      <c r="A41" s="507" t="s">
        <v>522</v>
      </c>
      <c r="B41" s="374"/>
      <c r="C41" s="385"/>
      <c r="D41" s="515">
        <v>-30963439.25</v>
      </c>
      <c r="E41" s="385"/>
      <c r="F41" s="509">
        <v>0</v>
      </c>
      <c r="G41" s="374"/>
    </row>
    <row r="42" spans="1:7" ht="36" customHeight="1" x14ac:dyDescent="0.25">
      <c r="A42" s="512" t="s">
        <v>523</v>
      </c>
      <c r="B42" s="374"/>
      <c r="C42" s="385"/>
      <c r="D42" s="513">
        <v>0</v>
      </c>
      <c r="E42" s="385"/>
      <c r="F42" s="514">
        <v>0</v>
      </c>
      <c r="G42" s="374"/>
    </row>
    <row r="43" spans="1:7" ht="18" customHeight="1" x14ac:dyDescent="0.25">
      <c r="A43" s="465" t="s">
        <v>2</v>
      </c>
      <c r="B43" s="374"/>
      <c r="C43" s="385"/>
      <c r="D43" s="518" t="s">
        <v>2</v>
      </c>
      <c r="E43" s="385"/>
      <c r="F43" s="453" t="s">
        <v>2</v>
      </c>
      <c r="G43" s="374"/>
    </row>
    <row r="44" spans="1:7" ht="30.75" customHeight="1" x14ac:dyDescent="0.25">
      <c r="A44" s="424" t="s">
        <v>524</v>
      </c>
      <c r="B44" s="417"/>
      <c r="C44" s="418"/>
      <c r="D44" s="519" t="s">
        <v>496</v>
      </c>
      <c r="E44" s="418"/>
      <c r="F44" s="429" t="s">
        <v>497</v>
      </c>
      <c r="G44" s="418"/>
    </row>
    <row r="45" spans="1:7" ht="18" customHeight="1" x14ac:dyDescent="0.25">
      <c r="A45" s="512" t="s">
        <v>525</v>
      </c>
      <c r="B45" s="374"/>
      <c r="C45" s="385"/>
      <c r="D45" s="513">
        <v>0</v>
      </c>
      <c r="E45" s="385"/>
      <c r="F45" s="514">
        <v>410574.48</v>
      </c>
      <c r="G45" s="374"/>
    </row>
    <row r="46" spans="1:7" ht="18" customHeight="1" x14ac:dyDescent="0.25">
      <c r="A46" s="507" t="s">
        <v>526</v>
      </c>
      <c r="B46" s="374"/>
      <c r="C46" s="385"/>
      <c r="D46" s="515">
        <v>-410574.48</v>
      </c>
      <c r="E46" s="385"/>
      <c r="F46" s="509">
        <v>0</v>
      </c>
      <c r="G46" s="374"/>
    </row>
    <row r="47" spans="1:7" ht="18" customHeight="1" x14ac:dyDescent="0.25">
      <c r="A47" s="512" t="s">
        <v>527</v>
      </c>
      <c r="B47" s="374"/>
      <c r="C47" s="385"/>
      <c r="D47" s="513">
        <v>0</v>
      </c>
      <c r="E47" s="385"/>
      <c r="F47" s="514">
        <v>0</v>
      </c>
      <c r="G47" s="374"/>
    </row>
    <row r="48" spans="1:7" ht="0" hidden="1" customHeight="1" x14ac:dyDescent="0.25"/>
    <row r="49" ht="21.4" customHeight="1" x14ac:dyDescent="0.25"/>
    <row r="50" ht="0" hidden="1" customHeight="1" x14ac:dyDescent="0.25"/>
  </sheetData>
  <sheetProtection algorithmName="SHA-512" hashValue="wANhdH4OyibPxPZompSdaDKo07pej5q49c03afF499gO8Z1lt7/3rCF2zyoahKJ97TvWf8/p4MOAcksZ4UkN7Q==" saltValue="T9M6TgbIJrbbV6RtwhW6Tg==" spinCount="100000" sheet="1" objects="1" scenarios="1"/>
  <mergeCells count="130">
    <mergeCell ref="A47:C47"/>
    <mergeCell ref="D47:E47"/>
    <mergeCell ref="F47:G47"/>
    <mergeCell ref="A45:C45"/>
    <mergeCell ref="D45:E45"/>
    <mergeCell ref="F45:G45"/>
    <mergeCell ref="A46:C46"/>
    <mergeCell ref="D46:E46"/>
    <mergeCell ref="F46:G46"/>
    <mergeCell ref="A43:C43"/>
    <mergeCell ref="D43:E43"/>
    <mergeCell ref="F43:G43"/>
    <mergeCell ref="A44:C44"/>
    <mergeCell ref="D44:E44"/>
    <mergeCell ref="F44:G44"/>
    <mergeCell ref="A41:C41"/>
    <mergeCell ref="D41:E41"/>
    <mergeCell ref="F41:G41"/>
    <mergeCell ref="A42:C42"/>
    <mergeCell ref="D42:E42"/>
    <mergeCell ref="F42:G42"/>
    <mergeCell ref="A39:C39"/>
    <mergeCell ref="D39:E39"/>
    <mergeCell ref="F39:G39"/>
    <mergeCell ref="A40:C40"/>
    <mergeCell ref="D40:E40"/>
    <mergeCell ref="F40:G40"/>
    <mergeCell ref="A37:C37"/>
    <mergeCell ref="D37:E37"/>
    <mergeCell ref="F37:G37"/>
    <mergeCell ref="A38:C38"/>
    <mergeCell ref="D38:E38"/>
    <mergeCell ref="F38:G38"/>
    <mergeCell ref="A35:C35"/>
    <mergeCell ref="D35:E35"/>
    <mergeCell ref="F35:G35"/>
    <mergeCell ref="A36:C36"/>
    <mergeCell ref="D36:E36"/>
    <mergeCell ref="F36:G36"/>
    <mergeCell ref="A33:C33"/>
    <mergeCell ref="D33:E33"/>
    <mergeCell ref="F33:G33"/>
    <mergeCell ref="A34:C34"/>
    <mergeCell ref="D34:E34"/>
    <mergeCell ref="F34:G34"/>
    <mergeCell ref="A31:C31"/>
    <mergeCell ref="D31:E31"/>
    <mergeCell ref="F31:G31"/>
    <mergeCell ref="A32:C32"/>
    <mergeCell ref="D32:E32"/>
    <mergeCell ref="F32:G32"/>
    <mergeCell ref="A29:C29"/>
    <mergeCell ref="D29:E29"/>
    <mergeCell ref="F29:G29"/>
    <mergeCell ref="A30:C30"/>
    <mergeCell ref="D30:E30"/>
    <mergeCell ref="F30:G30"/>
    <mergeCell ref="A27:C27"/>
    <mergeCell ref="D27:E27"/>
    <mergeCell ref="F27:G27"/>
    <mergeCell ref="A28:C28"/>
    <mergeCell ref="D28:E28"/>
    <mergeCell ref="F28:G28"/>
    <mergeCell ref="A25:C25"/>
    <mergeCell ref="D25:E25"/>
    <mergeCell ref="F25:G25"/>
    <mergeCell ref="A26:C26"/>
    <mergeCell ref="D26:E26"/>
    <mergeCell ref="F26:G26"/>
    <mergeCell ref="A23:C23"/>
    <mergeCell ref="D23:E23"/>
    <mergeCell ref="F23:G23"/>
    <mergeCell ref="A24:C24"/>
    <mergeCell ref="D24:E24"/>
    <mergeCell ref="F24:G24"/>
    <mergeCell ref="A21:C21"/>
    <mergeCell ref="D21:E21"/>
    <mergeCell ref="F21:G21"/>
    <mergeCell ref="A22:C22"/>
    <mergeCell ref="D22:E22"/>
    <mergeCell ref="F22:G22"/>
    <mergeCell ref="A19:C19"/>
    <mergeCell ref="D19:E19"/>
    <mergeCell ref="F19:G19"/>
    <mergeCell ref="A20:C20"/>
    <mergeCell ref="D20:E20"/>
    <mergeCell ref="F20:G20"/>
    <mergeCell ref="A17:C17"/>
    <mergeCell ref="D17:E17"/>
    <mergeCell ref="F17:G17"/>
    <mergeCell ref="A18:C18"/>
    <mergeCell ref="D18:E18"/>
    <mergeCell ref="F18:G18"/>
    <mergeCell ref="A15:C15"/>
    <mergeCell ref="D15:E15"/>
    <mergeCell ref="F15:G15"/>
    <mergeCell ref="A16:C16"/>
    <mergeCell ref="D16:E16"/>
    <mergeCell ref="F16:G16"/>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A1:B3"/>
    <mergeCell ref="C1:H1"/>
    <mergeCell ref="C2:H2"/>
    <mergeCell ref="C3:H3"/>
    <mergeCell ref="B5:D5"/>
    <mergeCell ref="E5:F5"/>
    <mergeCell ref="G5:H5"/>
  </mergeCells>
  <pageMargins left="0.25" right="0.25" top="0.25" bottom="0.25" header="0.25" footer="0.2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election activeCell="I16" sqref="I16"/>
    </sheetView>
  </sheetViews>
  <sheetFormatPr defaultRowHeight="15" x14ac:dyDescent="0.25"/>
  <cols>
    <col min="1" max="1" width="0.85546875" customWidth="1"/>
    <col min="2" max="2" width="32.7109375" customWidth="1"/>
    <col min="3" max="3" width="9.5703125" customWidth="1"/>
    <col min="4" max="7" width="17.85546875" customWidth="1"/>
    <col min="8" max="8" width="0" hidden="1" customWidth="1"/>
  </cols>
  <sheetData>
    <row r="1" spans="1:7" ht="18" customHeight="1" x14ac:dyDescent="0.25">
      <c r="A1" s="374"/>
      <c r="B1" s="374"/>
      <c r="C1" s="375" t="s">
        <v>0</v>
      </c>
      <c r="D1" s="374"/>
      <c r="E1" s="374"/>
      <c r="F1" s="374"/>
      <c r="G1" s="374"/>
    </row>
    <row r="2" spans="1:7" ht="18" customHeight="1" x14ac:dyDescent="0.25">
      <c r="A2" s="374"/>
      <c r="B2" s="374"/>
      <c r="C2" s="375" t="s">
        <v>1</v>
      </c>
      <c r="D2" s="374"/>
      <c r="E2" s="374"/>
      <c r="F2" s="374"/>
      <c r="G2" s="374"/>
    </row>
    <row r="3" spans="1:7" ht="18" customHeight="1" x14ac:dyDescent="0.25">
      <c r="A3" s="374"/>
      <c r="B3" s="374"/>
      <c r="C3" s="375" t="s">
        <v>2</v>
      </c>
      <c r="D3" s="374"/>
      <c r="E3" s="374"/>
      <c r="F3" s="374"/>
      <c r="G3" s="374"/>
    </row>
    <row r="4" spans="1:7" ht="8.65" customHeight="1" x14ac:dyDescent="0.25"/>
    <row r="5" spans="1:7" x14ac:dyDescent="0.25">
      <c r="B5" s="520" t="s">
        <v>2</v>
      </c>
      <c r="C5" s="374"/>
      <c r="D5" s="152" t="s">
        <v>2</v>
      </c>
      <c r="E5" s="153" t="s">
        <v>2</v>
      </c>
      <c r="F5" s="153" t="s">
        <v>2</v>
      </c>
      <c r="G5" s="153" t="s">
        <v>2</v>
      </c>
    </row>
    <row r="6" spans="1:7" ht="18" customHeight="1" x14ac:dyDescent="0.25">
      <c r="B6" s="521" t="s">
        <v>528</v>
      </c>
      <c r="C6" s="374"/>
      <c r="D6" s="374"/>
      <c r="E6" s="374"/>
      <c r="F6" s="374"/>
      <c r="G6" s="374"/>
    </row>
    <row r="7" spans="1:7" x14ac:dyDescent="0.25">
      <c r="B7" s="520" t="s">
        <v>2</v>
      </c>
      <c r="C7" s="374"/>
      <c r="D7" s="152" t="s">
        <v>2</v>
      </c>
      <c r="E7" s="153" t="s">
        <v>2</v>
      </c>
      <c r="F7" s="153" t="s">
        <v>2</v>
      </c>
      <c r="G7" s="153" t="s">
        <v>2</v>
      </c>
    </row>
    <row r="8" spans="1:7" x14ac:dyDescent="0.25">
      <c r="B8" s="411" t="s">
        <v>529</v>
      </c>
      <c r="C8" s="374"/>
      <c r="D8" s="374"/>
      <c r="E8" s="374"/>
      <c r="F8" s="374"/>
      <c r="G8" s="153" t="s">
        <v>2</v>
      </c>
    </row>
    <row r="9" spans="1:7" x14ac:dyDescent="0.25">
      <c r="B9" s="520" t="s">
        <v>2</v>
      </c>
      <c r="C9" s="374"/>
      <c r="D9" s="152" t="s">
        <v>2</v>
      </c>
      <c r="E9" s="153" t="s">
        <v>2</v>
      </c>
      <c r="F9" s="153" t="s">
        <v>2</v>
      </c>
      <c r="G9" s="153" t="s">
        <v>2</v>
      </c>
    </row>
    <row r="10" spans="1:7" ht="24" x14ac:dyDescent="0.25">
      <c r="B10" s="522" t="s">
        <v>530</v>
      </c>
      <c r="C10" s="436"/>
      <c r="D10" s="155" t="s">
        <v>152</v>
      </c>
      <c r="E10" s="155" t="s">
        <v>110</v>
      </c>
      <c r="F10" s="155" t="s">
        <v>531</v>
      </c>
      <c r="G10" s="155" t="s">
        <v>532</v>
      </c>
    </row>
    <row r="11" spans="1:7" x14ac:dyDescent="0.25">
      <c r="B11" s="420" t="s">
        <v>533</v>
      </c>
      <c r="C11" s="418"/>
      <c r="D11" s="149" t="s">
        <v>534</v>
      </c>
      <c r="E11" s="50">
        <v>0.95033592202054296</v>
      </c>
      <c r="F11" s="51">
        <v>6902638395.8800001</v>
      </c>
      <c r="G11" s="50">
        <v>0.94998722585359319</v>
      </c>
    </row>
    <row r="12" spans="1:7" x14ac:dyDescent="0.25">
      <c r="B12" s="432" t="s">
        <v>535</v>
      </c>
      <c r="C12" s="418"/>
      <c r="D12" s="156" t="s">
        <v>536</v>
      </c>
      <c r="E12" s="157">
        <v>4.9664077979457502E-2</v>
      </c>
      <c r="F12" s="158">
        <v>363394460.17000002</v>
      </c>
      <c r="G12" s="157">
        <v>5.0012774146406827E-2</v>
      </c>
    </row>
    <row r="13" spans="1:7" x14ac:dyDescent="0.25">
      <c r="B13" s="523" t="s">
        <v>115</v>
      </c>
      <c r="C13" s="436"/>
      <c r="D13" s="160" t="s">
        <v>537</v>
      </c>
      <c r="E13" s="161">
        <v>1</v>
      </c>
      <c r="F13" s="162">
        <v>7266032856.0500002</v>
      </c>
      <c r="G13" s="161">
        <v>1</v>
      </c>
    </row>
    <row r="14" spans="1:7" x14ac:dyDescent="0.25">
      <c r="B14" s="524" t="s">
        <v>2</v>
      </c>
      <c r="C14" s="418"/>
      <c r="D14" s="163" t="s">
        <v>2</v>
      </c>
      <c r="E14" s="163" t="s">
        <v>2</v>
      </c>
      <c r="F14" s="163" t="s">
        <v>2</v>
      </c>
      <c r="G14" s="163" t="s">
        <v>2</v>
      </c>
    </row>
    <row r="15" spans="1:7" ht="36" x14ac:dyDescent="0.25">
      <c r="B15" s="522" t="s">
        <v>538</v>
      </c>
      <c r="C15" s="436"/>
      <c r="D15" s="155" t="s">
        <v>531</v>
      </c>
      <c r="E15" s="155" t="s">
        <v>539</v>
      </c>
      <c r="F15" s="66" t="s">
        <v>2</v>
      </c>
      <c r="G15" s="66" t="s">
        <v>2</v>
      </c>
    </row>
    <row r="16" spans="1:7" x14ac:dyDescent="0.25">
      <c r="B16" s="431" t="s">
        <v>540</v>
      </c>
      <c r="C16" s="418"/>
      <c r="D16" s="51">
        <v>345131919.79000002</v>
      </c>
      <c r="E16" s="50">
        <v>0.05</v>
      </c>
      <c r="F16" s="66" t="s">
        <v>2</v>
      </c>
      <c r="G16" s="66" t="s">
        <v>2</v>
      </c>
    </row>
    <row r="17" spans="2:7" x14ac:dyDescent="0.25">
      <c r="B17" s="432" t="s">
        <v>541</v>
      </c>
      <c r="C17" s="418"/>
      <c r="D17" s="158">
        <v>363394460.17000002</v>
      </c>
      <c r="E17" s="157">
        <v>5.2645733316538851E-2</v>
      </c>
      <c r="F17" s="66" t="s">
        <v>2</v>
      </c>
      <c r="G17" s="66" t="s">
        <v>2</v>
      </c>
    </row>
    <row r="18" spans="2:7" x14ac:dyDescent="0.25">
      <c r="B18" s="524" t="s">
        <v>2</v>
      </c>
      <c r="C18" s="418"/>
      <c r="D18" s="163" t="s">
        <v>2</v>
      </c>
      <c r="E18" s="163" t="s">
        <v>2</v>
      </c>
      <c r="F18" s="163" t="s">
        <v>2</v>
      </c>
      <c r="G18" s="163" t="s">
        <v>2</v>
      </c>
    </row>
    <row r="19" spans="2:7" x14ac:dyDescent="0.25">
      <c r="B19" s="525" t="s">
        <v>542</v>
      </c>
      <c r="C19" s="417"/>
      <c r="D19" s="417"/>
      <c r="E19" s="418"/>
      <c r="F19" s="163" t="s">
        <v>2</v>
      </c>
      <c r="G19" s="163" t="s">
        <v>2</v>
      </c>
    </row>
    <row r="20" spans="2:7" x14ac:dyDescent="0.25">
      <c r="B20" s="524" t="s">
        <v>2</v>
      </c>
      <c r="C20" s="418"/>
      <c r="D20" s="163" t="s">
        <v>2</v>
      </c>
      <c r="E20" s="163" t="s">
        <v>2</v>
      </c>
      <c r="F20" s="163" t="s">
        <v>2</v>
      </c>
      <c r="G20" s="163" t="s">
        <v>2</v>
      </c>
    </row>
    <row r="21" spans="2:7" ht="24" x14ac:dyDescent="0.25">
      <c r="B21" s="522" t="s">
        <v>530</v>
      </c>
      <c r="C21" s="436"/>
      <c r="D21" s="155" t="s">
        <v>152</v>
      </c>
      <c r="E21" s="155" t="s">
        <v>110</v>
      </c>
      <c r="F21" s="155" t="s">
        <v>531</v>
      </c>
      <c r="G21" s="155" t="s">
        <v>532</v>
      </c>
    </row>
    <row r="22" spans="2:7" x14ac:dyDescent="0.25">
      <c r="B22" s="420" t="s">
        <v>533</v>
      </c>
      <c r="C22" s="418"/>
      <c r="D22" s="149" t="s">
        <v>543</v>
      </c>
      <c r="E22" s="50">
        <v>0.95074111222556601</v>
      </c>
      <c r="F22" s="51">
        <v>6694469988.8100004</v>
      </c>
      <c r="G22" s="50">
        <v>0.95184184817986484</v>
      </c>
    </row>
    <row r="23" spans="2:7" x14ac:dyDescent="0.25">
      <c r="B23" s="432" t="s">
        <v>535</v>
      </c>
      <c r="C23" s="418"/>
      <c r="D23" s="156" t="s">
        <v>544</v>
      </c>
      <c r="E23" s="157">
        <v>4.92588877744344E-2</v>
      </c>
      <c r="F23" s="158">
        <v>338704694.16000003</v>
      </c>
      <c r="G23" s="157">
        <v>4.815815182013513E-2</v>
      </c>
    </row>
    <row r="24" spans="2:7" x14ac:dyDescent="0.25">
      <c r="B24" s="523" t="s">
        <v>115</v>
      </c>
      <c r="C24" s="436"/>
      <c r="D24" s="160" t="s">
        <v>545</v>
      </c>
      <c r="E24" s="161">
        <v>1</v>
      </c>
      <c r="F24" s="162">
        <v>7033174682.9700003</v>
      </c>
      <c r="G24" s="161">
        <v>1</v>
      </c>
    </row>
    <row r="25" spans="2:7" x14ac:dyDescent="0.25">
      <c r="B25" s="524" t="s">
        <v>2</v>
      </c>
      <c r="C25" s="418"/>
      <c r="D25" s="163" t="s">
        <v>2</v>
      </c>
      <c r="E25" s="163" t="s">
        <v>2</v>
      </c>
      <c r="F25" s="163" t="s">
        <v>2</v>
      </c>
      <c r="G25" s="163" t="s">
        <v>2</v>
      </c>
    </row>
    <row r="26" spans="2:7" ht="36" x14ac:dyDescent="0.25">
      <c r="B26" s="522" t="s">
        <v>538</v>
      </c>
      <c r="C26" s="436"/>
      <c r="D26" s="155" t="s">
        <v>531</v>
      </c>
      <c r="E26" s="155" t="s">
        <v>539</v>
      </c>
      <c r="F26" s="66" t="s">
        <v>2</v>
      </c>
      <c r="G26" s="66" t="s">
        <v>2</v>
      </c>
    </row>
    <row r="27" spans="2:7" x14ac:dyDescent="0.25">
      <c r="B27" s="431" t="s">
        <v>540</v>
      </c>
      <c r="C27" s="418"/>
      <c r="D27" s="51">
        <v>334723499.44</v>
      </c>
      <c r="E27" s="50">
        <v>0.05</v>
      </c>
      <c r="F27" s="66" t="s">
        <v>2</v>
      </c>
      <c r="G27" s="66" t="s">
        <v>2</v>
      </c>
    </row>
    <row r="28" spans="2:7" x14ac:dyDescent="0.25">
      <c r="B28" s="432" t="s">
        <v>541</v>
      </c>
      <c r="C28" s="418"/>
      <c r="D28" s="158">
        <v>338704694.16000003</v>
      </c>
      <c r="E28" s="157">
        <v>5.0594699016674162E-2</v>
      </c>
      <c r="F28" s="66" t="s">
        <v>2</v>
      </c>
      <c r="G28" s="66" t="s">
        <v>2</v>
      </c>
    </row>
    <row r="29" spans="2:7" x14ac:dyDescent="0.25">
      <c r="B29" s="524" t="s">
        <v>2</v>
      </c>
      <c r="C29" s="418"/>
      <c r="D29" s="163" t="s">
        <v>2</v>
      </c>
      <c r="E29" s="163" t="s">
        <v>2</v>
      </c>
      <c r="F29" s="163" t="s">
        <v>2</v>
      </c>
      <c r="G29" s="163" t="s">
        <v>2</v>
      </c>
    </row>
    <row r="30" spans="2:7" ht="39.6" customHeight="1" x14ac:dyDescent="0.25">
      <c r="B30" s="432" t="s">
        <v>546</v>
      </c>
      <c r="C30" s="417"/>
      <c r="D30" s="417"/>
      <c r="E30" s="417"/>
      <c r="F30" s="417"/>
      <c r="G30" s="418"/>
    </row>
    <row r="31" spans="2:7" ht="29.25" customHeight="1" x14ac:dyDescent="0.25">
      <c r="B31" s="432" t="s">
        <v>547</v>
      </c>
      <c r="C31" s="417"/>
      <c r="D31" s="417"/>
      <c r="E31" s="417"/>
      <c r="F31" s="417"/>
      <c r="G31" s="418"/>
    </row>
    <row r="32" spans="2:7" ht="30.75" customHeight="1" x14ac:dyDescent="0.25">
      <c r="B32" s="432" t="s">
        <v>548</v>
      </c>
      <c r="C32" s="417"/>
      <c r="D32" s="417"/>
      <c r="E32" s="417"/>
      <c r="F32" s="417"/>
      <c r="G32" s="418"/>
    </row>
    <row r="33" ht="0" hidden="1" customHeight="1" x14ac:dyDescent="0.25"/>
  </sheetData>
  <sheetProtection algorithmName="SHA-512" hashValue="Hc15YVqm/GXB20Lx8YR0zxlVLv0uMp8OLZtdJwWOQcAT3u5y5Vept0J+JdrPd5UecYbGlEk7bJmUYs15k4MLzA==" saltValue="XDNG7VzMsqiGVus7dx/iPA==" spinCount="100000" sheet="1" objects="1" scenarios="1"/>
  <mergeCells count="32">
    <mergeCell ref="B31:G31"/>
    <mergeCell ref="B32:G32"/>
    <mergeCell ref="B26:C26"/>
    <mergeCell ref="B27:C27"/>
    <mergeCell ref="B28:C28"/>
    <mergeCell ref="B29:C29"/>
    <mergeCell ref="B30:G30"/>
    <mergeCell ref="B21:C21"/>
    <mergeCell ref="B22:C22"/>
    <mergeCell ref="B23:C23"/>
    <mergeCell ref="B24:C24"/>
    <mergeCell ref="B25:C25"/>
    <mergeCell ref="B16:C16"/>
    <mergeCell ref="B17:C17"/>
    <mergeCell ref="B18:C18"/>
    <mergeCell ref="B19:E19"/>
    <mergeCell ref="B20:C20"/>
    <mergeCell ref="B11:C11"/>
    <mergeCell ref="B12:C12"/>
    <mergeCell ref="B13:C13"/>
    <mergeCell ref="B14:C14"/>
    <mergeCell ref="B15:C15"/>
    <mergeCell ref="B6:G6"/>
    <mergeCell ref="B7:C7"/>
    <mergeCell ref="B8:F8"/>
    <mergeCell ref="B9:C9"/>
    <mergeCell ref="B10:C10"/>
    <mergeCell ref="A1:B3"/>
    <mergeCell ref="C1:G1"/>
    <mergeCell ref="C2:G2"/>
    <mergeCell ref="C3:G3"/>
    <mergeCell ref="B5:C5"/>
  </mergeCells>
  <pageMargins left="0.25" right="0.25" top="0.25" bottom="0.25" header="0.25" footer="0.2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election sqref="A1:C3"/>
    </sheetView>
  </sheetViews>
  <sheetFormatPr defaultRowHeight="15" x14ac:dyDescent="0.25"/>
  <cols>
    <col min="1" max="1" width="1.28515625" customWidth="1"/>
    <col min="2" max="2" width="13.85546875" customWidth="1"/>
    <col min="3" max="3" width="18.42578125" customWidth="1"/>
    <col min="4" max="4" width="0.140625" customWidth="1"/>
    <col min="5" max="7" width="18.5703125" customWidth="1"/>
  </cols>
  <sheetData>
    <row r="1" spans="1:7" ht="18" customHeight="1" x14ac:dyDescent="0.25">
      <c r="A1" s="374"/>
      <c r="B1" s="374"/>
      <c r="C1" s="374"/>
      <c r="D1" s="375" t="s">
        <v>0</v>
      </c>
      <c r="E1" s="374"/>
      <c r="F1" s="374"/>
      <c r="G1" s="374"/>
    </row>
    <row r="2" spans="1:7" ht="18" customHeight="1" x14ac:dyDescent="0.25">
      <c r="A2" s="374"/>
      <c r="B2" s="374"/>
      <c r="C2" s="374"/>
      <c r="D2" s="375" t="s">
        <v>1</v>
      </c>
      <c r="E2" s="374"/>
      <c r="F2" s="374"/>
      <c r="G2" s="374"/>
    </row>
    <row r="3" spans="1:7" ht="18" customHeight="1" x14ac:dyDescent="0.25">
      <c r="A3" s="374"/>
      <c r="B3" s="374"/>
      <c r="C3" s="374"/>
      <c r="D3" s="375" t="s">
        <v>2</v>
      </c>
      <c r="E3" s="374"/>
      <c r="F3" s="374"/>
      <c r="G3" s="374"/>
    </row>
    <row r="4" spans="1:7" x14ac:dyDescent="0.25">
      <c r="A4" s="6" t="s">
        <v>2</v>
      </c>
      <c r="B4" s="6" t="s">
        <v>2</v>
      </c>
      <c r="C4" s="381" t="s">
        <v>2</v>
      </c>
      <c r="D4" s="374"/>
      <c r="E4" s="6" t="s">
        <v>2</v>
      </c>
    </row>
    <row r="5" spans="1:7" ht="15.75" x14ac:dyDescent="0.25">
      <c r="A5" s="3" t="s">
        <v>2</v>
      </c>
      <c r="B5" s="376" t="s">
        <v>44</v>
      </c>
      <c r="C5" s="374"/>
      <c r="D5" s="374"/>
      <c r="E5" s="374"/>
    </row>
    <row r="6" spans="1:7" x14ac:dyDescent="0.25">
      <c r="A6" s="164" t="s">
        <v>2</v>
      </c>
      <c r="B6" s="526" t="s">
        <v>549</v>
      </c>
      <c r="C6" s="374"/>
      <c r="D6" s="374"/>
      <c r="E6" s="374"/>
    </row>
    <row r="7" spans="1:7" x14ac:dyDescent="0.25">
      <c r="A7" s="16" t="s">
        <v>2</v>
      </c>
      <c r="B7" s="165" t="s">
        <v>2</v>
      </c>
      <c r="C7" s="519" t="s">
        <v>284</v>
      </c>
      <c r="D7" s="417"/>
      <c r="E7" s="418"/>
      <c r="F7" s="519" t="s">
        <v>302</v>
      </c>
      <c r="G7" s="418"/>
    </row>
    <row r="8" spans="1:7" x14ac:dyDescent="0.25">
      <c r="A8" s="16" t="s">
        <v>2</v>
      </c>
      <c r="B8" s="166" t="s">
        <v>88</v>
      </c>
      <c r="C8" s="429" t="s">
        <v>550</v>
      </c>
      <c r="D8" s="418"/>
      <c r="E8" s="37" t="s">
        <v>551</v>
      </c>
      <c r="F8" s="37" t="s">
        <v>550</v>
      </c>
      <c r="G8" s="37" t="s">
        <v>551</v>
      </c>
    </row>
    <row r="9" spans="1:7" x14ac:dyDescent="0.25">
      <c r="B9" s="65" t="s">
        <v>552</v>
      </c>
      <c r="C9" s="527">
        <v>4624900000</v>
      </c>
      <c r="D9" s="418"/>
      <c r="E9" s="131">
        <v>0</v>
      </c>
      <c r="F9" s="131">
        <v>632300000</v>
      </c>
      <c r="G9" s="131">
        <v>0</v>
      </c>
    </row>
    <row r="10" spans="1:7" x14ac:dyDescent="0.25">
      <c r="B10" s="67" t="s">
        <v>553</v>
      </c>
      <c r="C10" s="528">
        <v>4607801437.0699997</v>
      </c>
      <c r="D10" s="418"/>
      <c r="E10" s="167">
        <v>0</v>
      </c>
      <c r="F10" s="167">
        <v>632300000</v>
      </c>
      <c r="G10" s="167">
        <v>0</v>
      </c>
    </row>
    <row r="11" spans="1:7" x14ac:dyDescent="0.25">
      <c r="B11" s="65" t="s">
        <v>554</v>
      </c>
      <c r="C11" s="527">
        <v>4593686278.75</v>
      </c>
      <c r="D11" s="418"/>
      <c r="E11" s="131">
        <v>0</v>
      </c>
      <c r="F11" s="131">
        <v>632300000</v>
      </c>
      <c r="G11" s="131">
        <v>0</v>
      </c>
    </row>
    <row r="12" spans="1:7" x14ac:dyDescent="0.25">
      <c r="B12" s="67" t="s">
        <v>555</v>
      </c>
      <c r="C12" s="528">
        <v>4578842941.4300003</v>
      </c>
      <c r="D12" s="418"/>
      <c r="E12" s="167">
        <v>0</v>
      </c>
      <c r="F12" s="167">
        <v>632300000</v>
      </c>
      <c r="G12" s="167">
        <v>0</v>
      </c>
    </row>
    <row r="13" spans="1:7" x14ac:dyDescent="0.25">
      <c r="B13" s="65" t="s">
        <v>556</v>
      </c>
      <c r="C13" s="527">
        <v>4564785586.4200001</v>
      </c>
      <c r="D13" s="418"/>
      <c r="E13" s="131">
        <v>0</v>
      </c>
      <c r="F13" s="131">
        <v>632300000</v>
      </c>
      <c r="G13" s="131">
        <v>0</v>
      </c>
    </row>
    <row r="14" spans="1:7" x14ac:dyDescent="0.25">
      <c r="B14" s="67" t="s">
        <v>557</v>
      </c>
      <c r="C14" s="528">
        <v>4544991753.3800001</v>
      </c>
      <c r="D14" s="418"/>
      <c r="E14" s="167">
        <v>0</v>
      </c>
      <c r="F14" s="167">
        <v>632300000</v>
      </c>
      <c r="G14" s="167">
        <v>0</v>
      </c>
    </row>
    <row r="15" spans="1:7" x14ac:dyDescent="0.25">
      <c r="B15" s="65" t="s">
        <v>558</v>
      </c>
      <c r="C15" s="527">
        <v>4529571839.5600004</v>
      </c>
      <c r="D15" s="418"/>
      <c r="E15" s="131">
        <v>0</v>
      </c>
      <c r="F15" s="131">
        <v>632300000</v>
      </c>
      <c r="G15" s="131">
        <v>0</v>
      </c>
    </row>
    <row r="16" spans="1:7" x14ac:dyDescent="0.25">
      <c r="B16" s="67" t="s">
        <v>559</v>
      </c>
      <c r="C16" s="529"/>
      <c r="D16" s="418"/>
      <c r="E16" s="167">
        <v>4517707600.3699999</v>
      </c>
      <c r="F16" s="168"/>
      <c r="G16" s="167">
        <v>632300000</v>
      </c>
    </row>
    <row r="17" spans="2:7" x14ac:dyDescent="0.25">
      <c r="B17" s="65" t="s">
        <v>560</v>
      </c>
      <c r="C17" s="420"/>
      <c r="D17" s="418"/>
      <c r="E17" s="131">
        <v>4505965856.7799997</v>
      </c>
      <c r="F17" s="29"/>
      <c r="G17" s="131">
        <v>632300000</v>
      </c>
    </row>
    <row r="18" spans="2:7" x14ac:dyDescent="0.25">
      <c r="B18" s="67" t="s">
        <v>561</v>
      </c>
      <c r="C18" s="529"/>
      <c r="D18" s="418"/>
      <c r="E18" s="167">
        <v>4494088865.8000002</v>
      </c>
      <c r="F18" s="168"/>
      <c r="G18" s="167">
        <v>632300000</v>
      </c>
    </row>
    <row r="19" spans="2:7" x14ac:dyDescent="0.25">
      <c r="B19" s="65" t="s">
        <v>562</v>
      </c>
      <c r="C19" s="420"/>
      <c r="D19" s="418"/>
      <c r="E19" s="131">
        <v>4482367517.4399996</v>
      </c>
      <c r="F19" s="29"/>
      <c r="G19" s="131">
        <v>632300000</v>
      </c>
    </row>
    <row r="20" spans="2:7" x14ac:dyDescent="0.25">
      <c r="B20" s="67" t="s">
        <v>563</v>
      </c>
      <c r="C20" s="529"/>
      <c r="D20" s="418"/>
      <c r="E20" s="167">
        <v>4470273599.1499996</v>
      </c>
      <c r="F20" s="168"/>
      <c r="G20" s="167">
        <v>632300000</v>
      </c>
    </row>
    <row r="21" spans="2:7" x14ac:dyDescent="0.25">
      <c r="B21" s="65" t="s">
        <v>564</v>
      </c>
      <c r="C21" s="420"/>
      <c r="D21" s="418"/>
      <c r="E21" s="131">
        <v>4457724952.46</v>
      </c>
      <c r="F21" s="29"/>
      <c r="G21" s="131">
        <v>632300000</v>
      </c>
    </row>
    <row r="22" spans="2:7" x14ac:dyDescent="0.25">
      <c r="B22" s="67" t="s">
        <v>565</v>
      </c>
      <c r="C22" s="529"/>
      <c r="D22" s="418"/>
      <c r="E22" s="167">
        <v>4208005153.3000002</v>
      </c>
      <c r="F22" s="168"/>
      <c r="G22" s="167">
        <v>632300000</v>
      </c>
    </row>
    <row r="23" spans="2:7" x14ac:dyDescent="0.25">
      <c r="B23" s="65" t="s">
        <v>566</v>
      </c>
      <c r="C23" s="420"/>
      <c r="D23" s="418"/>
      <c r="E23" s="131">
        <v>3970611159.9400001</v>
      </c>
      <c r="F23" s="29"/>
      <c r="G23" s="131">
        <v>632300000</v>
      </c>
    </row>
    <row r="24" spans="2:7" x14ac:dyDescent="0.25">
      <c r="B24" s="67" t="s">
        <v>567</v>
      </c>
      <c r="C24" s="529"/>
      <c r="D24" s="418"/>
      <c r="E24" s="167">
        <v>3796221503.0599999</v>
      </c>
      <c r="F24" s="168"/>
      <c r="G24" s="167">
        <v>578837886.14999998</v>
      </c>
    </row>
    <row r="25" spans="2:7" x14ac:dyDescent="0.25">
      <c r="B25" s="65" t="s">
        <v>568</v>
      </c>
      <c r="C25" s="420"/>
      <c r="D25" s="418"/>
      <c r="E25" s="131">
        <v>3649193942.8400002</v>
      </c>
      <c r="F25" s="29"/>
      <c r="G25" s="131">
        <v>526009937.73000002</v>
      </c>
    </row>
    <row r="26" spans="2:7" x14ac:dyDescent="0.25">
      <c r="B26" s="67" t="s">
        <v>569</v>
      </c>
      <c r="C26" s="529"/>
      <c r="D26" s="418"/>
      <c r="E26" s="167">
        <v>3498938500.0900002</v>
      </c>
      <c r="F26" s="168"/>
      <c r="G26" s="167">
        <v>504351495.52999997</v>
      </c>
    </row>
    <row r="27" spans="2:7" x14ac:dyDescent="0.25">
      <c r="B27" s="65" t="s">
        <v>570</v>
      </c>
      <c r="C27" s="420"/>
      <c r="D27" s="418"/>
      <c r="E27" s="131">
        <v>3350293921.8699999</v>
      </c>
      <c r="F27" s="29"/>
      <c r="G27" s="131">
        <v>482925250</v>
      </c>
    </row>
    <row r="28" spans="2:7" x14ac:dyDescent="0.25">
      <c r="B28" s="67" t="s">
        <v>571</v>
      </c>
      <c r="C28" s="529"/>
      <c r="D28" s="418"/>
      <c r="E28" s="167">
        <v>3227906820.21</v>
      </c>
      <c r="F28" s="168"/>
      <c r="G28" s="167">
        <v>465283865.98000002</v>
      </c>
    </row>
    <row r="29" spans="2:7" x14ac:dyDescent="0.25">
      <c r="B29" s="65" t="s">
        <v>572</v>
      </c>
      <c r="C29" s="420"/>
      <c r="D29" s="418"/>
      <c r="E29" s="131">
        <v>3105160539.9499998</v>
      </c>
      <c r="F29" s="29"/>
      <c r="G29" s="131">
        <v>447590708.47000003</v>
      </c>
    </row>
    <row r="30" spans="2:7" x14ac:dyDescent="0.25">
      <c r="B30" s="67" t="s">
        <v>573</v>
      </c>
      <c r="C30" s="529"/>
      <c r="D30" s="418"/>
      <c r="E30" s="167">
        <v>2966822447.8899999</v>
      </c>
      <c r="F30" s="168"/>
      <c r="G30" s="167">
        <v>427650082.54000002</v>
      </c>
    </row>
    <row r="31" spans="2:7" x14ac:dyDescent="0.25">
      <c r="B31" s="65" t="s">
        <v>574</v>
      </c>
      <c r="C31" s="420"/>
      <c r="D31" s="418"/>
      <c r="E31" s="131">
        <v>2824760861.2199998</v>
      </c>
      <c r="F31" s="29"/>
      <c r="G31" s="131">
        <v>407172736.75</v>
      </c>
    </row>
    <row r="32" spans="2:7" x14ac:dyDescent="0.25">
      <c r="B32" s="67" t="s">
        <v>575</v>
      </c>
      <c r="C32" s="529"/>
      <c r="D32" s="418"/>
      <c r="E32" s="167">
        <v>2687593967.9299998</v>
      </c>
      <c r="F32" s="168"/>
      <c r="G32" s="167">
        <v>387400932.31</v>
      </c>
    </row>
    <row r="33" spans="2:7" x14ac:dyDescent="0.25">
      <c r="B33" s="65" t="s">
        <v>576</v>
      </c>
      <c r="C33" s="420"/>
      <c r="D33" s="418"/>
      <c r="E33" s="131">
        <v>2534735404.04</v>
      </c>
      <c r="F33" s="29"/>
      <c r="G33" s="131">
        <v>365367265.43000001</v>
      </c>
    </row>
    <row r="34" spans="2:7" x14ac:dyDescent="0.25">
      <c r="B34" s="67" t="s">
        <v>577</v>
      </c>
      <c r="C34" s="529"/>
      <c r="D34" s="418"/>
      <c r="E34" s="167">
        <v>2408757120.04</v>
      </c>
      <c r="F34" s="168"/>
      <c r="G34" s="167">
        <v>347208233.49000001</v>
      </c>
    </row>
    <row r="35" spans="2:7" x14ac:dyDescent="0.25">
      <c r="B35" s="65" t="s">
        <v>578</v>
      </c>
      <c r="C35" s="420"/>
      <c r="D35" s="418"/>
      <c r="E35" s="131">
        <v>2294205807.3400002</v>
      </c>
      <c r="F35" s="29"/>
      <c r="G35" s="131">
        <v>330696332.61000001</v>
      </c>
    </row>
    <row r="36" spans="2:7" x14ac:dyDescent="0.25">
      <c r="B36" s="67" t="s">
        <v>579</v>
      </c>
      <c r="C36" s="529"/>
      <c r="D36" s="418"/>
      <c r="E36" s="167">
        <v>2189171040.73</v>
      </c>
      <c r="F36" s="168"/>
      <c r="G36" s="167">
        <v>315556186.06</v>
      </c>
    </row>
    <row r="37" spans="2:7" x14ac:dyDescent="0.25">
      <c r="B37" s="65" t="s">
        <v>580</v>
      </c>
      <c r="C37" s="420"/>
      <c r="D37" s="418"/>
      <c r="E37" s="131">
        <v>2089989754.0599999</v>
      </c>
      <c r="F37" s="29"/>
      <c r="G37" s="131">
        <v>301259784.38999999</v>
      </c>
    </row>
    <row r="38" spans="2:7" x14ac:dyDescent="0.25">
      <c r="B38" s="67" t="s">
        <v>581</v>
      </c>
      <c r="C38" s="529"/>
      <c r="D38" s="418"/>
      <c r="E38" s="167">
        <v>1985849983.5799999</v>
      </c>
      <c r="F38" s="168"/>
      <c r="G38" s="167">
        <v>286248646.31</v>
      </c>
    </row>
    <row r="39" spans="2:7" x14ac:dyDescent="0.25">
      <c r="B39" s="65" t="s">
        <v>582</v>
      </c>
      <c r="C39" s="420"/>
      <c r="D39" s="418"/>
      <c r="E39" s="131">
        <v>1866839285.76</v>
      </c>
      <c r="F39" s="29"/>
      <c r="G39" s="131">
        <v>269093951.10000002</v>
      </c>
    </row>
    <row r="40" spans="2:7" x14ac:dyDescent="0.25">
      <c r="B40" s="67" t="s">
        <v>583</v>
      </c>
      <c r="C40" s="529"/>
      <c r="D40" s="418"/>
      <c r="E40" s="167">
        <v>1764191247.2</v>
      </c>
      <c r="F40" s="168"/>
      <c r="G40" s="167">
        <v>254297837.41</v>
      </c>
    </row>
    <row r="41" spans="2:7" x14ac:dyDescent="0.25">
      <c r="B41" s="65" t="s">
        <v>584</v>
      </c>
      <c r="C41" s="420"/>
      <c r="D41" s="418"/>
      <c r="E41" s="131">
        <v>1659236519.29</v>
      </c>
      <c r="F41" s="29"/>
      <c r="G41" s="131">
        <v>239169228.02000001</v>
      </c>
    </row>
    <row r="42" spans="2:7" x14ac:dyDescent="0.25">
      <c r="B42" s="67" t="s">
        <v>585</v>
      </c>
      <c r="C42" s="529"/>
      <c r="D42" s="418"/>
      <c r="E42" s="167">
        <v>1552839773.25</v>
      </c>
      <c r="F42" s="168"/>
      <c r="G42" s="167">
        <v>223832760.11000001</v>
      </c>
    </row>
    <row r="43" spans="2:7" x14ac:dyDescent="0.25">
      <c r="B43" s="65" t="s">
        <v>586</v>
      </c>
      <c r="C43" s="420"/>
      <c r="D43" s="418"/>
      <c r="E43" s="131">
        <v>1456510659.24</v>
      </c>
      <c r="F43" s="29"/>
      <c r="G43" s="131">
        <v>209947482.38</v>
      </c>
    </row>
    <row r="44" spans="2:7" x14ac:dyDescent="0.25">
      <c r="B44" s="67" t="s">
        <v>587</v>
      </c>
      <c r="C44" s="529"/>
      <c r="D44" s="418"/>
      <c r="E44" s="167">
        <v>1364275695.9300001</v>
      </c>
      <c r="F44" s="168"/>
      <c r="G44" s="167">
        <v>196652352.52000001</v>
      </c>
    </row>
    <row r="45" spans="2:7" x14ac:dyDescent="0.25">
      <c r="B45" s="65" t="s">
        <v>588</v>
      </c>
      <c r="C45" s="420"/>
      <c r="D45" s="418"/>
      <c r="E45" s="131">
        <v>1265336723.1400001</v>
      </c>
      <c r="F45" s="29"/>
      <c r="G45" s="131">
        <v>182390879.03</v>
      </c>
    </row>
    <row r="46" spans="2:7" x14ac:dyDescent="0.25">
      <c r="B46" s="67" t="s">
        <v>589</v>
      </c>
      <c r="C46" s="529"/>
      <c r="D46" s="418"/>
      <c r="E46" s="167">
        <v>1183152986.1400001</v>
      </c>
      <c r="F46" s="168"/>
      <c r="G46" s="167">
        <v>170544574.58000001</v>
      </c>
    </row>
    <row r="47" spans="2:7" x14ac:dyDescent="0.25">
      <c r="B47" s="65" t="s">
        <v>590</v>
      </c>
      <c r="C47" s="420"/>
      <c r="D47" s="418"/>
      <c r="E47" s="131">
        <v>1104659550.5</v>
      </c>
      <c r="F47" s="29"/>
      <c r="G47" s="131">
        <v>159230205.47999999</v>
      </c>
    </row>
    <row r="48" spans="2:7" x14ac:dyDescent="0.25">
      <c r="B48" s="67" t="s">
        <v>591</v>
      </c>
      <c r="C48" s="529"/>
      <c r="D48" s="418"/>
      <c r="E48" s="167">
        <v>1034002190.42</v>
      </c>
      <c r="F48" s="168"/>
      <c r="G48" s="167">
        <v>149045360.80000001</v>
      </c>
    </row>
    <row r="49" spans="2:7" x14ac:dyDescent="0.25">
      <c r="B49" s="65" t="s">
        <v>592</v>
      </c>
      <c r="C49" s="420"/>
      <c r="D49" s="418"/>
      <c r="E49" s="131">
        <v>963946338.58000004</v>
      </c>
      <c r="F49" s="29"/>
      <c r="G49" s="131">
        <v>138947219.99000001</v>
      </c>
    </row>
    <row r="50" spans="2:7" x14ac:dyDescent="0.25">
      <c r="B50" s="67" t="s">
        <v>593</v>
      </c>
      <c r="C50" s="529"/>
      <c r="D50" s="418"/>
      <c r="E50" s="167">
        <v>891687209.13999999</v>
      </c>
      <c r="F50" s="168"/>
      <c r="G50" s="167">
        <v>128531489.59</v>
      </c>
    </row>
    <row r="51" spans="2:7" x14ac:dyDescent="0.25">
      <c r="B51" s="65" t="s">
        <v>594</v>
      </c>
      <c r="C51" s="420"/>
      <c r="D51" s="418"/>
      <c r="E51" s="131">
        <v>811034853.76999998</v>
      </c>
      <c r="F51" s="29"/>
      <c r="G51" s="131">
        <v>116905924.87</v>
      </c>
    </row>
    <row r="52" spans="2:7" x14ac:dyDescent="0.25">
      <c r="B52" s="67" t="s">
        <v>595</v>
      </c>
      <c r="C52" s="529"/>
      <c r="D52" s="418"/>
      <c r="E52" s="167">
        <v>741017122.90999997</v>
      </c>
      <c r="F52" s="168"/>
      <c r="G52" s="167">
        <v>106813279</v>
      </c>
    </row>
    <row r="53" spans="2:7" x14ac:dyDescent="0.25">
      <c r="B53" s="65" t="s">
        <v>596</v>
      </c>
      <c r="C53" s="420"/>
      <c r="D53" s="418"/>
      <c r="E53" s="131">
        <v>672781748.10000002</v>
      </c>
      <c r="F53" s="29"/>
      <c r="G53" s="131">
        <v>96977549.280000001</v>
      </c>
    </row>
    <row r="54" spans="2:7" x14ac:dyDescent="0.25">
      <c r="B54" s="67" t="s">
        <v>597</v>
      </c>
      <c r="C54" s="529"/>
      <c r="D54" s="418"/>
      <c r="E54" s="167">
        <v>606786327.49000001</v>
      </c>
      <c r="F54" s="168"/>
      <c r="G54" s="167">
        <v>87464695.840000004</v>
      </c>
    </row>
    <row r="55" spans="2:7" x14ac:dyDescent="0.25">
      <c r="B55" s="65" t="s">
        <v>598</v>
      </c>
      <c r="C55" s="420"/>
      <c r="D55" s="418"/>
      <c r="E55" s="131">
        <v>545910206.86000001</v>
      </c>
      <c r="F55" s="29"/>
      <c r="G55" s="131">
        <v>78689759.540000007</v>
      </c>
    </row>
    <row r="56" spans="2:7" x14ac:dyDescent="0.25">
      <c r="B56" s="67" t="s">
        <v>599</v>
      </c>
      <c r="C56" s="529"/>
      <c r="D56" s="418"/>
      <c r="E56" s="167">
        <v>492221275.95999998</v>
      </c>
      <c r="F56" s="168"/>
      <c r="G56" s="167">
        <v>70950814.530000001</v>
      </c>
    </row>
    <row r="57" spans="2:7" x14ac:dyDescent="0.25">
      <c r="B57" s="65" t="s">
        <v>600</v>
      </c>
      <c r="C57" s="420"/>
      <c r="D57" s="418"/>
      <c r="E57" s="131">
        <v>438218913.57999998</v>
      </c>
      <c r="F57" s="29"/>
      <c r="G57" s="131">
        <v>63166690.259999998</v>
      </c>
    </row>
    <row r="58" spans="2:7" x14ac:dyDescent="0.25">
      <c r="B58" s="67" t="s">
        <v>601</v>
      </c>
      <c r="C58" s="529"/>
      <c r="D58" s="418"/>
      <c r="E58" s="167">
        <v>0</v>
      </c>
      <c r="F58" s="168"/>
      <c r="G58" s="167">
        <v>0</v>
      </c>
    </row>
    <row r="59" spans="2:7" ht="0" hidden="1" customHeight="1" x14ac:dyDescent="0.25"/>
  </sheetData>
  <sheetProtection algorithmName="SHA-512" hashValue="ijmD2qHoVJ/6jaUUZRoeJFxdaAwj3V0pjN1qknCboOdMUzZfUGM2QJVGoiQ0j+7X59jxGh5uaI0igO9W5fi71A==" saltValue="GwXRxvMWDqs3OytwlUcXHQ==" spinCount="100000" sheet="1" objects="1" scenarios="1"/>
  <mergeCells count="60">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5:E5"/>
    <mergeCell ref="B6:E6"/>
    <mergeCell ref="C7:E7"/>
    <mergeCell ref="F7:G7"/>
    <mergeCell ref="C8:D8"/>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sqref="A1:D3"/>
    </sheetView>
  </sheetViews>
  <sheetFormatPr defaultRowHeight="15" x14ac:dyDescent="0.2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x14ac:dyDescent="0.25">
      <c r="A1" s="374"/>
      <c r="B1" s="374"/>
      <c r="C1" s="374"/>
      <c r="D1" s="374"/>
      <c r="E1" s="375" t="s">
        <v>0</v>
      </c>
      <c r="F1" s="374"/>
      <c r="G1" s="374"/>
      <c r="H1" s="374"/>
      <c r="I1" s="374"/>
      <c r="J1" s="374"/>
    </row>
    <row r="2" spans="1:10" ht="18" customHeight="1" x14ac:dyDescent="0.25">
      <c r="A2" s="374"/>
      <c r="B2" s="374"/>
      <c r="C2" s="374"/>
      <c r="D2" s="374"/>
      <c r="E2" s="375" t="s">
        <v>1</v>
      </c>
      <c r="F2" s="374"/>
      <c r="G2" s="374"/>
      <c r="H2" s="374"/>
      <c r="I2" s="374"/>
      <c r="J2" s="374"/>
    </row>
    <row r="3" spans="1:10" ht="18" customHeight="1" x14ac:dyDescent="0.25">
      <c r="A3" s="374"/>
      <c r="B3" s="374"/>
      <c r="C3" s="374"/>
      <c r="D3" s="374"/>
      <c r="E3" s="375" t="s">
        <v>2</v>
      </c>
      <c r="F3" s="374"/>
      <c r="G3" s="374"/>
      <c r="H3" s="374"/>
      <c r="I3" s="374"/>
      <c r="J3" s="374"/>
    </row>
    <row r="4" spans="1:10" x14ac:dyDescent="0.25">
      <c r="A4" s="26" t="s">
        <v>2</v>
      </c>
      <c r="B4" s="415" t="s">
        <v>2</v>
      </c>
      <c r="C4" s="374"/>
      <c r="D4" s="415" t="s">
        <v>2</v>
      </c>
      <c r="E4" s="374"/>
      <c r="F4" s="26" t="s">
        <v>2</v>
      </c>
      <c r="G4" s="26" t="s">
        <v>2</v>
      </c>
      <c r="H4" s="415" t="s">
        <v>2</v>
      </c>
      <c r="I4" s="374"/>
    </row>
    <row r="5" spans="1:10" ht="15.75" x14ac:dyDescent="0.25">
      <c r="A5" s="3" t="s">
        <v>2</v>
      </c>
      <c r="B5" s="376" t="s">
        <v>46</v>
      </c>
      <c r="C5" s="374"/>
      <c r="D5" s="374"/>
      <c r="E5" s="374"/>
      <c r="F5" s="374"/>
      <c r="G5" s="374"/>
      <c r="H5" s="374"/>
      <c r="I5" s="374"/>
    </row>
    <row r="6" spans="1:10" x14ac:dyDescent="0.25">
      <c r="A6" s="26" t="s">
        <v>2</v>
      </c>
      <c r="B6" s="415" t="s">
        <v>2</v>
      </c>
      <c r="C6" s="374"/>
      <c r="D6" s="415" t="s">
        <v>2</v>
      </c>
      <c r="E6" s="374"/>
      <c r="F6" s="26" t="s">
        <v>2</v>
      </c>
      <c r="G6" s="26" t="s">
        <v>2</v>
      </c>
      <c r="H6" s="415" t="s">
        <v>2</v>
      </c>
      <c r="I6" s="374"/>
    </row>
    <row r="7" spans="1:10" ht="408.95" customHeight="1" x14ac:dyDescent="0.25">
      <c r="C7" s="530"/>
      <c r="D7" s="531"/>
      <c r="E7" s="531"/>
      <c r="F7" s="531"/>
      <c r="G7" s="531"/>
      <c r="H7" s="531"/>
      <c r="I7" s="532"/>
    </row>
    <row r="8" spans="1:10" ht="37.5" customHeight="1" x14ac:dyDescent="0.25">
      <c r="C8" s="533"/>
      <c r="D8" s="534"/>
      <c r="E8" s="534"/>
      <c r="F8" s="534"/>
      <c r="G8" s="534"/>
      <c r="H8" s="534"/>
      <c r="I8" s="535"/>
    </row>
    <row r="9" spans="1:10" ht="31.5" customHeight="1" x14ac:dyDescent="0.25"/>
    <row r="10" spans="1:10" ht="408.95" customHeight="1" x14ac:dyDescent="0.25">
      <c r="B10" s="530"/>
      <c r="C10" s="531"/>
      <c r="D10" s="531"/>
      <c r="E10" s="531"/>
      <c r="F10" s="531"/>
      <c r="G10" s="531"/>
      <c r="H10" s="532"/>
    </row>
    <row r="11" spans="1:10" ht="37.5" customHeight="1" x14ac:dyDescent="0.25">
      <c r="B11" s="533"/>
      <c r="C11" s="534"/>
      <c r="D11" s="534"/>
      <c r="E11" s="534"/>
      <c r="F11" s="534"/>
      <c r="G11" s="534"/>
      <c r="H11" s="535"/>
    </row>
  </sheetData>
  <sheetProtection algorithmName="SHA-512" hashValue="6548lEbrrszrQPzu7Wiaaaj6wkydV8bTkzARgEeWs5h1A3u1LV/lvfiYaJdkFg2HE7FBtSJRyKy08l7YRROT/w==" saltValue="TKAXITp8AQfCpYsxabiBmw==" spinCount="100000" sheet="1" objects="1" scenarios="1"/>
  <mergeCells count="13">
    <mergeCell ref="B10:H11"/>
    <mergeCell ref="B5:I5"/>
    <mergeCell ref="B6:C6"/>
    <mergeCell ref="D6:E6"/>
    <mergeCell ref="H6:I6"/>
    <mergeCell ref="C7:I8"/>
    <mergeCell ref="A1:D3"/>
    <mergeCell ref="E1:J1"/>
    <mergeCell ref="E2:J2"/>
    <mergeCell ref="E3:J3"/>
    <mergeCell ref="B4:C4"/>
    <mergeCell ref="D4:E4"/>
    <mergeCell ref="H4:I4"/>
  </mergeCells>
  <pageMargins left="0.25" right="0.25" top="0.25" bottom="0.25" header="0.25" footer="0.2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topLeftCell="A37" workbookViewId="0">
      <selection activeCell="G71" sqref="G71"/>
    </sheetView>
  </sheetViews>
  <sheetFormatPr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x14ac:dyDescent="0.25">
      <c r="A1" s="374"/>
      <c r="B1" s="374"/>
      <c r="C1" s="374"/>
      <c r="D1" s="375" t="s">
        <v>0</v>
      </c>
      <c r="E1" s="374"/>
      <c r="F1" s="374"/>
      <c r="G1" s="374"/>
    </row>
    <row r="2" spans="1:7" ht="18" customHeight="1" x14ac:dyDescent="0.25">
      <c r="A2" s="374"/>
      <c r="B2" s="374"/>
      <c r="C2" s="374"/>
      <c r="D2" s="375" t="s">
        <v>1</v>
      </c>
      <c r="E2" s="374"/>
      <c r="F2" s="374"/>
      <c r="G2" s="374"/>
    </row>
    <row r="3" spans="1:7" ht="18" customHeight="1" x14ac:dyDescent="0.25">
      <c r="A3" s="374"/>
      <c r="B3" s="374"/>
      <c r="C3" s="374"/>
      <c r="D3" s="375" t="s">
        <v>2</v>
      </c>
      <c r="E3" s="374"/>
      <c r="F3" s="374"/>
      <c r="G3" s="374"/>
    </row>
    <row r="4" spans="1:7" x14ac:dyDescent="0.25">
      <c r="A4" s="26" t="s">
        <v>2</v>
      </c>
      <c r="B4" s="26" t="s">
        <v>2</v>
      </c>
      <c r="C4" s="415" t="s">
        <v>2</v>
      </c>
      <c r="D4" s="374"/>
      <c r="E4" s="26" t="s">
        <v>2</v>
      </c>
      <c r="F4" s="26" t="s">
        <v>2</v>
      </c>
      <c r="G4" s="26" t="s">
        <v>2</v>
      </c>
    </row>
    <row r="5" spans="1:7" ht="15.75" x14ac:dyDescent="0.25">
      <c r="A5" s="376" t="s">
        <v>48</v>
      </c>
      <c r="B5" s="374"/>
      <c r="C5" s="374"/>
      <c r="D5" s="374"/>
      <c r="E5" s="374"/>
      <c r="F5" s="3" t="s">
        <v>2</v>
      </c>
      <c r="G5" s="3" t="s">
        <v>2</v>
      </c>
    </row>
    <row r="6" spans="1:7" x14ac:dyDescent="0.25">
      <c r="A6" s="26" t="s">
        <v>2</v>
      </c>
      <c r="B6" s="26" t="s">
        <v>2</v>
      </c>
      <c r="C6" s="415" t="s">
        <v>2</v>
      </c>
      <c r="D6" s="374"/>
      <c r="E6" s="26" t="s">
        <v>2</v>
      </c>
      <c r="F6" s="26" t="s">
        <v>2</v>
      </c>
      <c r="G6" s="26" t="s">
        <v>2</v>
      </c>
    </row>
    <row r="7" spans="1:7" ht="38.25" x14ac:dyDescent="0.25">
      <c r="A7" s="26" t="s">
        <v>2</v>
      </c>
      <c r="B7" s="169" t="s">
        <v>602</v>
      </c>
      <c r="C7" s="536" t="s">
        <v>603</v>
      </c>
      <c r="D7" s="418"/>
      <c r="E7" s="170" t="s">
        <v>604</v>
      </c>
      <c r="F7" s="170" t="s">
        <v>605</v>
      </c>
      <c r="G7" s="170" t="s">
        <v>606</v>
      </c>
    </row>
    <row r="8" spans="1:7" x14ac:dyDescent="0.25">
      <c r="A8" s="26" t="s">
        <v>2</v>
      </c>
      <c r="B8" s="171" t="s">
        <v>607</v>
      </c>
      <c r="C8" s="537">
        <v>118792568.34999999</v>
      </c>
      <c r="D8" s="418"/>
      <c r="E8" s="172">
        <v>47808777.640000001</v>
      </c>
      <c r="F8" s="172">
        <v>166601345.99000001</v>
      </c>
      <c r="G8" s="172">
        <v>118835571.58</v>
      </c>
    </row>
    <row r="9" spans="1:7" x14ac:dyDescent="0.25">
      <c r="A9" s="26" t="s">
        <v>2</v>
      </c>
      <c r="B9" s="163" t="s">
        <v>608</v>
      </c>
      <c r="C9" s="538">
        <v>117111094.73</v>
      </c>
      <c r="D9" s="418"/>
      <c r="E9" s="173">
        <v>44038003.670000002</v>
      </c>
      <c r="F9" s="173">
        <v>161149098.40000001</v>
      </c>
      <c r="G9" s="173">
        <v>117111094.73</v>
      </c>
    </row>
    <row r="10" spans="1:7" x14ac:dyDescent="0.25">
      <c r="A10" s="26" t="s">
        <v>2</v>
      </c>
      <c r="B10" s="171" t="s">
        <v>609</v>
      </c>
      <c r="C10" s="537">
        <v>122601256.55</v>
      </c>
      <c r="D10" s="418"/>
      <c r="E10" s="172">
        <v>43190331.759999998</v>
      </c>
      <c r="F10" s="172">
        <v>165791588.31</v>
      </c>
      <c r="G10" s="172">
        <v>122601256.55</v>
      </c>
    </row>
    <row r="11" spans="1:7" x14ac:dyDescent="0.25">
      <c r="A11" s="26" t="s">
        <v>2</v>
      </c>
      <c r="B11" s="163" t="s">
        <v>610</v>
      </c>
      <c r="C11" s="538">
        <v>120861655.48</v>
      </c>
      <c r="D11" s="418"/>
      <c r="E11" s="173">
        <v>42347433.090000004</v>
      </c>
      <c r="F11" s="173">
        <v>163209088.56999999</v>
      </c>
      <c r="G11" s="173">
        <v>120861655.48</v>
      </c>
    </row>
    <row r="12" spans="1:7" x14ac:dyDescent="0.25">
      <c r="A12" s="26" t="s">
        <v>2</v>
      </c>
      <c r="B12" s="171" t="s">
        <v>611</v>
      </c>
      <c r="C12" s="537">
        <v>130013383.73999999</v>
      </c>
      <c r="D12" s="418"/>
      <c r="E12" s="172">
        <v>41515478.630000003</v>
      </c>
      <c r="F12" s="172">
        <v>171528862.37</v>
      </c>
      <c r="G12" s="172">
        <v>130013383.73999999</v>
      </c>
    </row>
    <row r="13" spans="1:7" x14ac:dyDescent="0.25">
      <c r="A13" s="26" t="s">
        <v>2</v>
      </c>
      <c r="B13" s="163" t="s">
        <v>612</v>
      </c>
      <c r="C13" s="538">
        <v>143367473.44999999</v>
      </c>
      <c r="D13" s="418"/>
      <c r="E13" s="173">
        <v>40623028.090000004</v>
      </c>
      <c r="F13" s="173">
        <v>183990501.53999999</v>
      </c>
      <c r="G13" s="173">
        <v>143367473.44999999</v>
      </c>
    </row>
    <row r="14" spans="1:7" x14ac:dyDescent="0.25">
      <c r="A14" s="26" t="s">
        <v>2</v>
      </c>
      <c r="B14" s="171" t="s">
        <v>613</v>
      </c>
      <c r="C14" s="537">
        <v>135086740.40000001</v>
      </c>
      <c r="D14" s="418"/>
      <c r="E14" s="172">
        <v>39636588.899999999</v>
      </c>
      <c r="F14" s="172">
        <v>174723329.30000001</v>
      </c>
      <c r="G14" s="172">
        <v>135086740.40000001</v>
      </c>
    </row>
    <row r="15" spans="1:7" x14ac:dyDescent="0.25">
      <c r="A15" s="26" t="s">
        <v>2</v>
      </c>
      <c r="B15" s="163" t="s">
        <v>614</v>
      </c>
      <c r="C15" s="538">
        <v>129814426.04000001</v>
      </c>
      <c r="D15" s="418"/>
      <c r="E15" s="173">
        <v>38707533.390000001</v>
      </c>
      <c r="F15" s="173">
        <v>168521959.43000001</v>
      </c>
      <c r="G15" s="173">
        <v>129814426.04000001</v>
      </c>
    </row>
    <row r="16" spans="1:7" x14ac:dyDescent="0.25">
      <c r="A16" s="26" t="s">
        <v>2</v>
      </c>
      <c r="B16" s="171" t="s">
        <v>615</v>
      </c>
      <c r="C16" s="537">
        <v>126300653.48999999</v>
      </c>
      <c r="D16" s="418"/>
      <c r="E16" s="172">
        <v>37815539.420000002</v>
      </c>
      <c r="F16" s="172">
        <v>164116192.91</v>
      </c>
      <c r="G16" s="172">
        <v>126300653.48999999</v>
      </c>
    </row>
    <row r="17" spans="1:7" x14ac:dyDescent="0.25">
      <c r="A17" s="26" t="s">
        <v>2</v>
      </c>
      <c r="B17" s="163" t="s">
        <v>616</v>
      </c>
      <c r="C17" s="538">
        <v>124370238.04000001</v>
      </c>
      <c r="D17" s="418"/>
      <c r="E17" s="173">
        <v>36946749.210000001</v>
      </c>
      <c r="F17" s="173">
        <v>161316987.25</v>
      </c>
      <c r="G17" s="173">
        <v>124370238.04000001</v>
      </c>
    </row>
    <row r="18" spans="1:7" x14ac:dyDescent="0.25">
      <c r="A18" s="26" t="s">
        <v>2</v>
      </c>
      <c r="B18" s="171" t="s">
        <v>617</v>
      </c>
      <c r="C18" s="537">
        <v>138169842.66</v>
      </c>
      <c r="D18" s="418"/>
      <c r="E18" s="172">
        <v>36091699.810000002</v>
      </c>
      <c r="F18" s="172">
        <v>174261542.47</v>
      </c>
      <c r="G18" s="172">
        <v>138169842.66</v>
      </c>
    </row>
    <row r="19" spans="1:7" x14ac:dyDescent="0.25">
      <c r="A19" s="26" t="s">
        <v>2</v>
      </c>
      <c r="B19" s="163" t="s">
        <v>618</v>
      </c>
      <c r="C19" s="538">
        <v>143418473.69</v>
      </c>
      <c r="D19" s="418"/>
      <c r="E19" s="173">
        <v>35142719.200000003</v>
      </c>
      <c r="F19" s="173">
        <v>178561192.88999999</v>
      </c>
      <c r="G19" s="173">
        <v>143418473.69</v>
      </c>
    </row>
    <row r="20" spans="1:7" x14ac:dyDescent="0.25">
      <c r="A20" s="26" t="s">
        <v>2</v>
      </c>
      <c r="B20" s="171" t="s">
        <v>619</v>
      </c>
      <c r="C20" s="537">
        <v>101382942.90000001</v>
      </c>
      <c r="D20" s="418"/>
      <c r="E20" s="172">
        <v>34155938.479999997</v>
      </c>
      <c r="F20" s="172">
        <v>135538881.38</v>
      </c>
      <c r="G20" s="172">
        <v>101382942.90000001</v>
      </c>
    </row>
    <row r="21" spans="1:7" x14ac:dyDescent="0.25">
      <c r="A21" s="26" t="s">
        <v>2</v>
      </c>
      <c r="B21" s="163" t="s">
        <v>620</v>
      </c>
      <c r="C21" s="538">
        <v>108861832.28</v>
      </c>
      <c r="D21" s="418"/>
      <c r="E21" s="173">
        <v>33457848.379999999</v>
      </c>
      <c r="F21" s="173">
        <v>142319680.66</v>
      </c>
      <c r="G21" s="173">
        <v>108861832.28</v>
      </c>
    </row>
    <row r="22" spans="1:7" x14ac:dyDescent="0.25">
      <c r="A22" s="26" t="s">
        <v>2</v>
      </c>
      <c r="B22" s="171" t="s">
        <v>621</v>
      </c>
      <c r="C22" s="537">
        <v>146971521.49000001</v>
      </c>
      <c r="D22" s="418"/>
      <c r="E22" s="172">
        <v>32710036.199999999</v>
      </c>
      <c r="F22" s="172">
        <v>179681557.69</v>
      </c>
      <c r="G22" s="172">
        <v>146971521.49000001</v>
      </c>
    </row>
    <row r="23" spans="1:7" x14ac:dyDescent="0.25">
      <c r="A23" s="26" t="s">
        <v>2</v>
      </c>
      <c r="B23" s="163" t="s">
        <v>622</v>
      </c>
      <c r="C23" s="538">
        <v>162933770.40000001</v>
      </c>
      <c r="D23" s="418"/>
      <c r="E23" s="173">
        <v>31699489.48</v>
      </c>
      <c r="F23" s="173">
        <v>194633259.88</v>
      </c>
      <c r="G23" s="173">
        <v>162933770.40000001</v>
      </c>
    </row>
    <row r="24" spans="1:7" x14ac:dyDescent="0.25">
      <c r="A24" s="26" t="s">
        <v>2</v>
      </c>
      <c r="B24" s="171" t="s">
        <v>623</v>
      </c>
      <c r="C24" s="537">
        <v>161732443.72999999</v>
      </c>
      <c r="D24" s="418"/>
      <c r="E24" s="172">
        <v>30578830.23</v>
      </c>
      <c r="F24" s="172">
        <v>192311273.96000001</v>
      </c>
      <c r="G24" s="172">
        <v>161732443.72999999</v>
      </c>
    </row>
    <row r="25" spans="1:7" x14ac:dyDescent="0.25">
      <c r="A25" s="26" t="s">
        <v>2</v>
      </c>
      <c r="B25" s="163" t="s">
        <v>624</v>
      </c>
      <c r="C25" s="538">
        <v>203662052.61000001</v>
      </c>
      <c r="D25" s="418"/>
      <c r="E25" s="173">
        <v>29468038.289999999</v>
      </c>
      <c r="F25" s="173">
        <v>233130090.90000001</v>
      </c>
      <c r="G25" s="173">
        <v>203662052.61000001</v>
      </c>
    </row>
    <row r="26" spans="1:7" x14ac:dyDescent="0.25">
      <c r="A26" s="26" t="s">
        <v>2</v>
      </c>
      <c r="B26" s="171" t="s">
        <v>625</v>
      </c>
      <c r="C26" s="537">
        <v>156212624.09999999</v>
      </c>
      <c r="D26" s="418"/>
      <c r="E26" s="172">
        <v>28068596.280000001</v>
      </c>
      <c r="F26" s="172">
        <v>184281220.38</v>
      </c>
      <c r="G26" s="172">
        <v>156212624.09999999</v>
      </c>
    </row>
    <row r="27" spans="1:7" x14ac:dyDescent="0.25">
      <c r="A27" s="26" t="s">
        <v>2</v>
      </c>
      <c r="B27" s="163" t="s">
        <v>626</v>
      </c>
      <c r="C27" s="538">
        <v>139641943.5</v>
      </c>
      <c r="D27" s="418"/>
      <c r="E27" s="173">
        <v>26993684.010000002</v>
      </c>
      <c r="F27" s="173">
        <v>166635627.50999999</v>
      </c>
      <c r="G27" s="173">
        <v>139641943.5</v>
      </c>
    </row>
    <row r="28" spans="1:7" x14ac:dyDescent="0.25">
      <c r="A28" s="26" t="s">
        <v>2</v>
      </c>
      <c r="B28" s="171" t="s">
        <v>627</v>
      </c>
      <c r="C28" s="537">
        <v>126168973.22</v>
      </c>
      <c r="D28" s="418"/>
      <c r="E28" s="172">
        <v>26033910.629999999</v>
      </c>
      <c r="F28" s="172">
        <v>152202883.84999999</v>
      </c>
      <c r="G28" s="172">
        <v>126168973.22</v>
      </c>
    </row>
    <row r="29" spans="1:7" x14ac:dyDescent="0.25">
      <c r="A29" s="26" t="s">
        <v>2</v>
      </c>
      <c r="B29" s="163" t="s">
        <v>628</v>
      </c>
      <c r="C29" s="538">
        <v>120055717</v>
      </c>
      <c r="D29" s="418"/>
      <c r="E29" s="173">
        <v>25164807.879999999</v>
      </c>
      <c r="F29" s="173">
        <v>145220524.88</v>
      </c>
      <c r="G29" s="173">
        <v>120055717</v>
      </c>
    </row>
    <row r="30" spans="1:7" x14ac:dyDescent="0.25">
      <c r="A30" s="26" t="s">
        <v>2</v>
      </c>
      <c r="B30" s="171" t="s">
        <v>629</v>
      </c>
      <c r="C30" s="537">
        <v>138460008.63</v>
      </c>
      <c r="D30" s="418"/>
      <c r="E30" s="172">
        <v>24339786.68</v>
      </c>
      <c r="F30" s="172">
        <v>162799795.31</v>
      </c>
      <c r="G30" s="172">
        <v>138460008.63</v>
      </c>
    </row>
    <row r="31" spans="1:7" x14ac:dyDescent="0.25">
      <c r="A31" s="26" t="s">
        <v>2</v>
      </c>
      <c r="B31" s="163" t="s">
        <v>630</v>
      </c>
      <c r="C31" s="538">
        <v>181133695.68000001</v>
      </c>
      <c r="D31" s="418"/>
      <c r="E31" s="173">
        <v>23388647.140000001</v>
      </c>
      <c r="F31" s="173">
        <v>204522342.81999999</v>
      </c>
      <c r="G31" s="173">
        <v>181133695.68000001</v>
      </c>
    </row>
    <row r="32" spans="1:7" x14ac:dyDescent="0.25">
      <c r="A32" s="26" t="s">
        <v>2</v>
      </c>
      <c r="B32" s="171" t="s">
        <v>631</v>
      </c>
      <c r="C32" s="537">
        <v>150883571.94999999</v>
      </c>
      <c r="D32" s="418"/>
      <c r="E32" s="172">
        <v>22142417.699999999</v>
      </c>
      <c r="F32" s="172">
        <v>173025989.65000001</v>
      </c>
      <c r="G32" s="172">
        <v>150883571.94999999</v>
      </c>
    </row>
    <row r="33" spans="1:7" x14ac:dyDescent="0.25">
      <c r="A33" s="26" t="s">
        <v>2</v>
      </c>
      <c r="B33" s="163" t="s">
        <v>632</v>
      </c>
      <c r="C33" s="538">
        <v>164441386.34999999</v>
      </c>
      <c r="D33" s="418"/>
      <c r="E33" s="173">
        <v>21105616.420000002</v>
      </c>
      <c r="F33" s="173">
        <v>185547002.77000001</v>
      </c>
      <c r="G33" s="173">
        <v>164441386.34999999</v>
      </c>
    </row>
    <row r="34" spans="1:7" x14ac:dyDescent="0.25">
      <c r="A34" s="26" t="s">
        <v>2</v>
      </c>
      <c r="B34" s="171" t="s">
        <v>633</v>
      </c>
      <c r="C34" s="537">
        <v>176404065.22</v>
      </c>
      <c r="D34" s="418"/>
      <c r="E34" s="172">
        <v>19975727.32</v>
      </c>
      <c r="F34" s="172">
        <v>196379792.53999999</v>
      </c>
      <c r="G34" s="172">
        <v>176404065.22</v>
      </c>
    </row>
    <row r="35" spans="1:7" x14ac:dyDescent="0.25">
      <c r="A35" s="26" t="s">
        <v>2</v>
      </c>
      <c r="B35" s="163" t="s">
        <v>634</v>
      </c>
      <c r="C35" s="538">
        <v>159518020.63999999</v>
      </c>
      <c r="D35" s="418"/>
      <c r="E35" s="173">
        <v>18760856.239999998</v>
      </c>
      <c r="F35" s="173">
        <v>178278876.88</v>
      </c>
      <c r="G35" s="173">
        <v>159518020.63999999</v>
      </c>
    </row>
    <row r="36" spans="1:7" x14ac:dyDescent="0.25">
      <c r="A36" s="26" t="s">
        <v>2</v>
      </c>
      <c r="B36" s="171" t="s">
        <v>635</v>
      </c>
      <c r="C36" s="537">
        <v>156933618.43000001</v>
      </c>
      <c r="D36" s="418"/>
      <c r="E36" s="172">
        <v>17664809.940000001</v>
      </c>
      <c r="F36" s="172">
        <v>174598428.37</v>
      </c>
      <c r="G36" s="172">
        <v>156933618.43000001</v>
      </c>
    </row>
    <row r="37" spans="1:7" x14ac:dyDescent="0.25">
      <c r="A37" s="26" t="s">
        <v>2</v>
      </c>
      <c r="B37" s="163" t="s">
        <v>636</v>
      </c>
      <c r="C37" s="538">
        <v>182555553.03</v>
      </c>
      <c r="D37" s="418"/>
      <c r="E37" s="173">
        <v>16586595.289999999</v>
      </c>
      <c r="F37" s="173">
        <v>199142148.31999999</v>
      </c>
      <c r="G37" s="173">
        <v>182555553.03</v>
      </c>
    </row>
    <row r="38" spans="1:7" x14ac:dyDescent="0.25">
      <c r="A38" s="26" t="s">
        <v>2</v>
      </c>
      <c r="B38" s="171" t="s">
        <v>637</v>
      </c>
      <c r="C38" s="537">
        <v>146189777.77000001</v>
      </c>
      <c r="D38" s="418"/>
      <c r="E38" s="172">
        <v>15331284.9</v>
      </c>
      <c r="F38" s="172">
        <v>161521062.66999999</v>
      </c>
      <c r="G38" s="172">
        <v>146189777.77000001</v>
      </c>
    </row>
    <row r="39" spans="1:7" x14ac:dyDescent="0.25">
      <c r="A39" s="26" t="s">
        <v>2</v>
      </c>
      <c r="B39" s="163" t="s">
        <v>638</v>
      </c>
      <c r="C39" s="538">
        <v>143397797.63</v>
      </c>
      <c r="D39" s="418"/>
      <c r="E39" s="173">
        <v>14324884.039999999</v>
      </c>
      <c r="F39" s="173">
        <v>157722681.66999999</v>
      </c>
      <c r="G39" s="173">
        <v>143397797.63</v>
      </c>
    </row>
    <row r="40" spans="1:7" x14ac:dyDescent="0.25">
      <c r="A40" s="26" t="s">
        <v>2</v>
      </c>
      <c r="B40" s="171" t="s">
        <v>639</v>
      </c>
      <c r="C40" s="537">
        <v>128632929.37</v>
      </c>
      <c r="D40" s="418"/>
      <c r="E40" s="172">
        <v>13339455.41</v>
      </c>
      <c r="F40" s="172">
        <v>141972384.78</v>
      </c>
      <c r="G40" s="172">
        <v>128632929.37</v>
      </c>
    </row>
    <row r="41" spans="1:7" x14ac:dyDescent="0.25">
      <c r="A41" s="26" t="s">
        <v>2</v>
      </c>
      <c r="B41" s="163" t="s">
        <v>640</v>
      </c>
      <c r="C41" s="538">
        <v>133487872.22</v>
      </c>
      <c r="D41" s="418"/>
      <c r="E41" s="173">
        <v>12455049.949999999</v>
      </c>
      <c r="F41" s="173">
        <v>145942922.16999999</v>
      </c>
      <c r="G41" s="173">
        <v>133487872.22</v>
      </c>
    </row>
    <row r="42" spans="1:7" x14ac:dyDescent="0.25">
      <c r="A42" s="26" t="s">
        <v>2</v>
      </c>
      <c r="B42" s="171" t="s">
        <v>641</v>
      </c>
      <c r="C42" s="537">
        <v>146626337.06999999</v>
      </c>
      <c r="D42" s="418"/>
      <c r="E42" s="172">
        <v>11537035.85</v>
      </c>
      <c r="F42" s="172">
        <v>158163372.91999999</v>
      </c>
      <c r="G42" s="172">
        <v>146626337.06999999</v>
      </c>
    </row>
    <row r="43" spans="1:7" x14ac:dyDescent="0.25">
      <c r="A43" s="26" t="s">
        <v>2</v>
      </c>
      <c r="B43" s="163" t="s">
        <v>642</v>
      </c>
      <c r="C43" s="538">
        <v>178760232.97999999</v>
      </c>
      <c r="D43" s="418"/>
      <c r="E43" s="173">
        <v>10529908.970000001</v>
      </c>
      <c r="F43" s="173">
        <v>189290141.94999999</v>
      </c>
      <c r="G43" s="173">
        <v>178760232.97999999</v>
      </c>
    </row>
    <row r="44" spans="1:7" x14ac:dyDescent="0.25">
      <c r="A44" s="26" t="s">
        <v>2</v>
      </c>
      <c r="B44" s="171" t="s">
        <v>643</v>
      </c>
      <c r="C44" s="537">
        <v>155009719.34</v>
      </c>
      <c r="D44" s="418"/>
      <c r="E44" s="172">
        <v>9299568.9700000007</v>
      </c>
      <c r="F44" s="172">
        <v>164309288.31</v>
      </c>
      <c r="G44" s="172">
        <v>155009719.34</v>
      </c>
    </row>
    <row r="45" spans="1:7" x14ac:dyDescent="0.25">
      <c r="A45" s="26" t="s">
        <v>2</v>
      </c>
      <c r="B45" s="163" t="s">
        <v>644</v>
      </c>
      <c r="C45" s="538">
        <v>157002890.55000001</v>
      </c>
      <c r="D45" s="418"/>
      <c r="E45" s="173">
        <v>8234637.9000000004</v>
      </c>
      <c r="F45" s="173">
        <v>165237528.44999999</v>
      </c>
      <c r="G45" s="173">
        <v>157002890.55000001</v>
      </c>
    </row>
    <row r="46" spans="1:7" x14ac:dyDescent="0.25">
      <c r="A46" s="26" t="s">
        <v>2</v>
      </c>
      <c r="B46" s="171" t="s">
        <v>645</v>
      </c>
      <c r="C46" s="537">
        <v>157539406.12</v>
      </c>
      <c r="D46" s="418"/>
      <c r="E46" s="172">
        <v>7154268.2000000002</v>
      </c>
      <c r="F46" s="172">
        <v>164693674.31999999</v>
      </c>
      <c r="G46" s="172">
        <v>157539406.12</v>
      </c>
    </row>
    <row r="47" spans="1:7" x14ac:dyDescent="0.25">
      <c r="A47" s="26" t="s">
        <v>2</v>
      </c>
      <c r="B47" s="163" t="s">
        <v>646</v>
      </c>
      <c r="C47" s="538">
        <v>148721521.25999999</v>
      </c>
      <c r="D47" s="418"/>
      <c r="E47" s="173">
        <v>6071921.2300000004</v>
      </c>
      <c r="F47" s="173">
        <v>154793442.49000001</v>
      </c>
      <c r="G47" s="173">
        <v>148721521.25999999</v>
      </c>
    </row>
    <row r="48" spans="1:7" x14ac:dyDescent="0.25">
      <c r="A48" s="26" t="s">
        <v>2</v>
      </c>
      <c r="B48" s="171" t="s">
        <v>647</v>
      </c>
      <c r="C48" s="537">
        <v>132437257.34</v>
      </c>
      <c r="D48" s="418"/>
      <c r="E48" s="172">
        <v>5048505.5599999996</v>
      </c>
      <c r="F48" s="172">
        <v>137485762.90000001</v>
      </c>
      <c r="G48" s="172">
        <v>132437257.34</v>
      </c>
    </row>
    <row r="49" spans="1:7" x14ac:dyDescent="0.25">
      <c r="A49" s="26" t="s">
        <v>2</v>
      </c>
      <c r="B49" s="163" t="s">
        <v>648</v>
      </c>
      <c r="C49" s="538">
        <v>140383345.56999999</v>
      </c>
      <c r="D49" s="418"/>
      <c r="E49" s="173">
        <v>4139555.12</v>
      </c>
      <c r="F49" s="173">
        <v>144522900.69</v>
      </c>
      <c r="G49" s="173">
        <v>140383345.56999999</v>
      </c>
    </row>
    <row r="50" spans="1:7" x14ac:dyDescent="0.25">
      <c r="A50" s="26" t="s">
        <v>2</v>
      </c>
      <c r="B50" s="171" t="s">
        <v>649</v>
      </c>
      <c r="C50" s="537">
        <v>82931079.870000005</v>
      </c>
      <c r="D50" s="418"/>
      <c r="E50" s="172">
        <v>3172967.55</v>
      </c>
      <c r="F50" s="172">
        <v>86104047.420000002</v>
      </c>
      <c r="G50" s="172">
        <v>82931079.870000005</v>
      </c>
    </row>
    <row r="51" spans="1:7" x14ac:dyDescent="0.25">
      <c r="A51" s="26" t="s">
        <v>2</v>
      </c>
      <c r="B51" s="163" t="s">
        <v>650</v>
      </c>
      <c r="C51" s="538">
        <v>73532487.719999999</v>
      </c>
      <c r="D51" s="418"/>
      <c r="E51" s="173">
        <v>2603003.7200000002</v>
      </c>
      <c r="F51" s="173">
        <v>76135491.439999998</v>
      </c>
      <c r="G51" s="173">
        <v>73532487.719999999</v>
      </c>
    </row>
    <row r="52" spans="1:7" x14ac:dyDescent="0.25">
      <c r="A52" s="26" t="s">
        <v>2</v>
      </c>
      <c r="B52" s="171" t="s">
        <v>651</v>
      </c>
      <c r="C52" s="537">
        <v>59801966.649999999</v>
      </c>
      <c r="D52" s="418"/>
      <c r="E52" s="172">
        <v>2096726.7</v>
      </c>
      <c r="F52" s="172">
        <v>61898693.350000001</v>
      </c>
      <c r="G52" s="172">
        <v>59801966.649999999</v>
      </c>
    </row>
    <row r="53" spans="1:7" x14ac:dyDescent="0.25">
      <c r="A53" s="26" t="s">
        <v>2</v>
      </c>
      <c r="B53" s="163" t="s">
        <v>652</v>
      </c>
      <c r="C53" s="538">
        <v>64666708.939999998</v>
      </c>
      <c r="D53" s="418"/>
      <c r="E53" s="173">
        <v>1685369.06</v>
      </c>
      <c r="F53" s="173">
        <v>66352078</v>
      </c>
      <c r="G53" s="173">
        <v>64666708.939999998</v>
      </c>
    </row>
    <row r="54" spans="1:7" x14ac:dyDescent="0.25">
      <c r="A54" s="26" t="s">
        <v>2</v>
      </c>
      <c r="B54" s="171" t="s">
        <v>653</v>
      </c>
      <c r="C54" s="537">
        <v>85070508.560000002</v>
      </c>
      <c r="D54" s="418"/>
      <c r="E54" s="172">
        <v>1241801.53</v>
      </c>
      <c r="F54" s="172">
        <v>86312310.090000004</v>
      </c>
      <c r="G54" s="172">
        <v>85070508.560000002</v>
      </c>
    </row>
    <row r="55" spans="1:7" x14ac:dyDescent="0.25">
      <c r="A55" s="26" t="s">
        <v>2</v>
      </c>
      <c r="B55" s="163" t="s">
        <v>654</v>
      </c>
      <c r="C55" s="538">
        <v>75746965.890000001</v>
      </c>
      <c r="D55" s="418"/>
      <c r="E55" s="173">
        <v>656289.35</v>
      </c>
      <c r="F55" s="173">
        <v>76403255.239999995</v>
      </c>
      <c r="G55" s="173">
        <v>75746965.890000001</v>
      </c>
    </row>
    <row r="56" spans="1:7" x14ac:dyDescent="0.25">
      <c r="A56" s="26" t="s">
        <v>2</v>
      </c>
      <c r="B56" s="171" t="s">
        <v>655</v>
      </c>
      <c r="C56" s="537">
        <v>4058500.68</v>
      </c>
      <c r="D56" s="418"/>
      <c r="E56" s="172">
        <v>136022.59</v>
      </c>
      <c r="F56" s="172">
        <v>4194523.2699999996</v>
      </c>
      <c r="G56" s="172">
        <v>4058500.68</v>
      </c>
    </row>
    <row r="57" spans="1:7" x14ac:dyDescent="0.25">
      <c r="A57" s="26" t="s">
        <v>2</v>
      </c>
      <c r="B57" s="163" t="s">
        <v>656</v>
      </c>
      <c r="C57" s="538">
        <v>3110884.51</v>
      </c>
      <c r="D57" s="418"/>
      <c r="E57" s="173">
        <v>107501.11</v>
      </c>
      <c r="F57" s="173">
        <v>3218385.62</v>
      </c>
      <c r="G57" s="173">
        <v>3110884.51</v>
      </c>
    </row>
    <row r="58" spans="1:7" x14ac:dyDescent="0.25">
      <c r="A58" s="26" t="s">
        <v>2</v>
      </c>
      <c r="B58" s="171" t="s">
        <v>657</v>
      </c>
      <c r="C58" s="537">
        <v>2503945.9500000002</v>
      </c>
      <c r="D58" s="418"/>
      <c r="E58" s="172">
        <v>86099.68</v>
      </c>
      <c r="F58" s="172">
        <v>2590045.63</v>
      </c>
      <c r="G58" s="172">
        <v>2503945.9500000002</v>
      </c>
    </row>
    <row r="59" spans="1:7" x14ac:dyDescent="0.25">
      <c r="A59" s="26" t="s">
        <v>2</v>
      </c>
      <c r="B59" s="163" t="s">
        <v>658</v>
      </c>
      <c r="C59" s="538">
        <v>2126759.29</v>
      </c>
      <c r="D59" s="418"/>
      <c r="E59" s="173">
        <v>68858.67</v>
      </c>
      <c r="F59" s="173">
        <v>2195617.96</v>
      </c>
      <c r="G59" s="173">
        <v>2126759.29</v>
      </c>
    </row>
    <row r="60" spans="1:7" x14ac:dyDescent="0.25">
      <c r="A60" s="26" t="s">
        <v>2</v>
      </c>
      <c r="B60" s="171" t="s">
        <v>659</v>
      </c>
      <c r="C60" s="537">
        <v>1995593.57</v>
      </c>
      <c r="D60" s="418"/>
      <c r="E60" s="172">
        <v>54225.7</v>
      </c>
      <c r="F60" s="172">
        <v>2049819.27</v>
      </c>
      <c r="G60" s="172">
        <v>1995593.57</v>
      </c>
    </row>
    <row r="61" spans="1:7" x14ac:dyDescent="0.25">
      <c r="A61" s="26" t="s">
        <v>2</v>
      </c>
      <c r="B61" s="163" t="s">
        <v>660</v>
      </c>
      <c r="C61" s="538">
        <v>1471604.8</v>
      </c>
      <c r="D61" s="418"/>
      <c r="E61" s="173">
        <v>40499.07</v>
      </c>
      <c r="F61" s="173">
        <v>1512103.87</v>
      </c>
      <c r="G61" s="173">
        <v>1471604.8</v>
      </c>
    </row>
    <row r="62" spans="1:7" x14ac:dyDescent="0.25">
      <c r="A62" s="26" t="s">
        <v>2</v>
      </c>
      <c r="B62" s="171" t="s">
        <v>661</v>
      </c>
      <c r="C62" s="537">
        <v>1324691.77</v>
      </c>
      <c r="D62" s="418"/>
      <c r="E62" s="172">
        <v>30377.87</v>
      </c>
      <c r="F62" s="172">
        <v>1355069.64</v>
      </c>
      <c r="G62" s="172">
        <v>1324691.77</v>
      </c>
    </row>
    <row r="63" spans="1:7" x14ac:dyDescent="0.25">
      <c r="A63" s="26" t="s">
        <v>2</v>
      </c>
      <c r="B63" s="163" t="s">
        <v>662</v>
      </c>
      <c r="C63" s="538">
        <v>1044750.69</v>
      </c>
      <c r="D63" s="418"/>
      <c r="E63" s="173">
        <v>21253.49</v>
      </c>
      <c r="F63" s="173">
        <v>1066004.18</v>
      </c>
      <c r="G63" s="173">
        <v>1044750.69</v>
      </c>
    </row>
    <row r="64" spans="1:7" x14ac:dyDescent="0.25">
      <c r="A64" s="26" t="s">
        <v>2</v>
      </c>
      <c r="B64" s="171" t="s">
        <v>663</v>
      </c>
      <c r="C64" s="537">
        <v>861816.43</v>
      </c>
      <c r="D64" s="418"/>
      <c r="E64" s="172">
        <v>14070.68</v>
      </c>
      <c r="F64" s="172">
        <v>875887.11</v>
      </c>
      <c r="G64" s="172">
        <v>861816.43</v>
      </c>
    </row>
    <row r="65" spans="1:7" x14ac:dyDescent="0.25">
      <c r="A65" s="26" t="s">
        <v>2</v>
      </c>
      <c r="B65" s="163" t="s">
        <v>664</v>
      </c>
      <c r="C65" s="538">
        <v>767053.13</v>
      </c>
      <c r="D65" s="418"/>
      <c r="E65" s="173">
        <v>8137.74</v>
      </c>
      <c r="F65" s="173">
        <v>775190.87</v>
      </c>
      <c r="G65" s="173">
        <v>767053.13</v>
      </c>
    </row>
    <row r="66" spans="1:7" x14ac:dyDescent="0.25">
      <c r="A66" s="26" t="s">
        <v>2</v>
      </c>
      <c r="B66" s="171" t="s">
        <v>665</v>
      </c>
      <c r="C66" s="537">
        <v>413015.45</v>
      </c>
      <c r="D66" s="418"/>
      <c r="E66" s="172">
        <v>2858.69</v>
      </c>
      <c r="F66" s="172">
        <v>415874.14</v>
      </c>
      <c r="G66" s="172">
        <v>413015.45</v>
      </c>
    </row>
    <row r="67" spans="1:7" x14ac:dyDescent="0.25">
      <c r="A67" s="26" t="s">
        <v>2</v>
      </c>
      <c r="B67" s="163" t="s">
        <v>666</v>
      </c>
      <c r="C67" s="538">
        <v>2674.83</v>
      </c>
      <c r="D67" s="418"/>
      <c r="E67" s="173">
        <v>18.36</v>
      </c>
      <c r="F67" s="173">
        <v>2693.19</v>
      </c>
      <c r="G67" s="173">
        <v>2674.83</v>
      </c>
    </row>
    <row r="68" spans="1:7" x14ac:dyDescent="0.25">
      <c r="A68" s="26" t="s">
        <v>2</v>
      </c>
      <c r="B68" s="174" t="s">
        <v>115</v>
      </c>
      <c r="C68" s="539">
        <v>6517481643.7299995</v>
      </c>
      <c r="D68" s="418"/>
      <c r="E68" s="175">
        <v>1075651677.0599999</v>
      </c>
      <c r="F68" s="175">
        <v>7593133320.79</v>
      </c>
      <c r="G68" s="175">
        <v>6517524646.96</v>
      </c>
    </row>
    <row r="69" spans="1:7" ht="0" hidden="1" customHeight="1" x14ac:dyDescent="0.25"/>
  </sheetData>
  <sheetProtection algorithmName="SHA-512" hashValue="UTt3ybBWHMF5hCQ0wm2bHgm047a/sVyBsC3RrhKQqHYJ45k4iP8/x7yYR+Q6lbqadRCfbqB1E0QaSG/3LhLjhA==" saltValue="iK95mRhIFvOYMzHCIlHDzg==" spinCount="100000" sheet="1" objects="1" scenarios="1"/>
  <mergeCells count="69">
    <mergeCell ref="C65:D65"/>
    <mergeCell ref="C66:D66"/>
    <mergeCell ref="C67:D67"/>
    <mergeCell ref="C68:D68"/>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5:E5"/>
    <mergeCell ref="C6:D6"/>
    <mergeCell ref="C7:D7"/>
    <mergeCell ref="C8:D8"/>
    <mergeCell ref="C9:D9"/>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sqref="A1:C3"/>
    </sheetView>
  </sheetViews>
  <sheetFormatPr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x14ac:dyDescent="0.25">
      <c r="A1" s="374"/>
      <c r="B1" s="374"/>
      <c r="C1" s="374"/>
      <c r="D1" s="375" t="s">
        <v>0</v>
      </c>
      <c r="E1" s="374"/>
      <c r="F1" s="374"/>
      <c r="G1" s="374"/>
      <c r="H1" s="374"/>
      <c r="I1" s="374"/>
    </row>
    <row r="2" spans="1:9" ht="18" customHeight="1" x14ac:dyDescent="0.25">
      <c r="A2" s="374"/>
      <c r="B2" s="374"/>
      <c r="C2" s="374"/>
      <c r="D2" s="375" t="s">
        <v>1</v>
      </c>
      <c r="E2" s="374"/>
      <c r="F2" s="374"/>
      <c r="G2" s="374"/>
      <c r="H2" s="374"/>
      <c r="I2" s="374"/>
    </row>
    <row r="3" spans="1:9" ht="18" customHeight="1" x14ac:dyDescent="0.25">
      <c r="A3" s="374"/>
      <c r="B3" s="374"/>
      <c r="C3" s="374"/>
      <c r="D3" s="375" t="s">
        <v>2</v>
      </c>
      <c r="E3" s="374"/>
      <c r="F3" s="374"/>
      <c r="G3" s="374"/>
      <c r="H3" s="374"/>
      <c r="I3" s="374"/>
    </row>
    <row r="4" spans="1:9" x14ac:dyDescent="0.25">
      <c r="A4" s="26" t="s">
        <v>2</v>
      </c>
      <c r="B4" s="26" t="s">
        <v>2</v>
      </c>
      <c r="C4" s="415" t="s">
        <v>2</v>
      </c>
      <c r="D4" s="374"/>
      <c r="E4" s="26" t="s">
        <v>2</v>
      </c>
      <c r="F4" s="26" t="s">
        <v>2</v>
      </c>
      <c r="G4" s="26" t="s">
        <v>2</v>
      </c>
    </row>
    <row r="5" spans="1:9" ht="15.75" x14ac:dyDescent="0.25">
      <c r="A5" s="376" t="s">
        <v>48</v>
      </c>
      <c r="B5" s="374"/>
      <c r="C5" s="374"/>
      <c r="D5" s="374"/>
      <c r="E5" s="374"/>
      <c r="F5" s="3" t="s">
        <v>2</v>
      </c>
      <c r="G5" s="3" t="s">
        <v>2</v>
      </c>
    </row>
    <row r="6" spans="1:9" x14ac:dyDescent="0.25">
      <c r="A6" s="26" t="s">
        <v>2</v>
      </c>
      <c r="B6" s="26" t="s">
        <v>2</v>
      </c>
      <c r="C6" s="415" t="s">
        <v>2</v>
      </c>
      <c r="D6" s="374"/>
      <c r="E6" s="26" t="s">
        <v>2</v>
      </c>
      <c r="F6" s="26" t="s">
        <v>2</v>
      </c>
      <c r="G6" s="26" t="s">
        <v>2</v>
      </c>
    </row>
    <row r="7" spans="1:9" ht="0.95" customHeight="1" x14ac:dyDescent="0.25"/>
    <row r="8" spans="1:9" ht="408.95" customHeight="1" x14ac:dyDescent="0.25">
      <c r="B8" s="530"/>
      <c r="C8" s="531"/>
      <c r="D8" s="531"/>
      <c r="E8" s="531"/>
      <c r="F8" s="531"/>
      <c r="G8" s="531"/>
      <c r="H8" s="532"/>
    </row>
    <row r="9" spans="1:9" ht="37.5" customHeight="1" x14ac:dyDescent="0.25">
      <c r="B9" s="533"/>
      <c r="C9" s="534"/>
      <c r="D9" s="534"/>
      <c r="E9" s="534"/>
      <c r="F9" s="534"/>
      <c r="G9" s="534"/>
      <c r="H9" s="535"/>
    </row>
    <row r="10" spans="1:9" ht="0.95" customHeight="1" x14ac:dyDescent="0.25"/>
  </sheetData>
  <sheetProtection algorithmName="SHA-512" hashValue="nxztSA9oMLkbcqg3yppv/NM7nbMuEiSS6msiHRVJRODOPM/jZL2ublLa+OMJ6Wreb0nUZmP1i+kqGUm1tYFSow==" saltValue="lavs4R1z06IWAZi5u3Eylg==" spinCount="100000" sheet="1" objects="1" scenarios="1"/>
  <mergeCells count="8">
    <mergeCell ref="A5:E5"/>
    <mergeCell ref="C6:D6"/>
    <mergeCell ref="B8:H9"/>
    <mergeCell ref="A1:C3"/>
    <mergeCell ref="D1:I1"/>
    <mergeCell ref="D2:I2"/>
    <mergeCell ref="D3:I3"/>
    <mergeCell ref="C4:D4"/>
  </mergeCells>
  <pageMargins left="0.25" right="0.25" top="0.25" bottom="0.25" header="0.25" footer="0.25"/>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election sqref="A1:C3"/>
    </sheetView>
  </sheetViews>
  <sheetFormatPr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0.28515625" customWidth="1"/>
    <col min="18" max="18" width="17.85546875" customWidth="1"/>
    <col min="19" max="19" width="13.7109375" customWidth="1"/>
    <col min="20" max="20" width="18.140625" customWidth="1"/>
    <col min="21" max="21" width="13.7109375" customWidth="1"/>
    <col min="22" max="22" width="18.140625" customWidth="1"/>
    <col min="23" max="23" width="13.7109375" customWidth="1"/>
    <col min="24" max="24" width="18.140625" customWidth="1"/>
  </cols>
  <sheetData>
    <row r="1" spans="1:17" ht="18" customHeight="1" x14ac:dyDescent="0.25">
      <c r="A1" s="374"/>
      <c r="B1" s="374"/>
      <c r="C1" s="374"/>
      <c r="D1" s="375" t="s">
        <v>0</v>
      </c>
      <c r="E1" s="374"/>
      <c r="F1" s="374"/>
      <c r="G1" s="374"/>
      <c r="H1" s="374"/>
      <c r="I1" s="374"/>
      <c r="J1" s="374"/>
      <c r="K1" s="374"/>
      <c r="L1" s="374"/>
      <c r="M1" s="374"/>
      <c r="N1" s="374"/>
      <c r="O1" s="374"/>
      <c r="P1" s="374"/>
      <c r="Q1" s="374"/>
    </row>
    <row r="2" spans="1:17" ht="18" customHeight="1" x14ac:dyDescent="0.25">
      <c r="A2" s="374"/>
      <c r="B2" s="374"/>
      <c r="C2" s="374"/>
      <c r="D2" s="375" t="s">
        <v>1</v>
      </c>
      <c r="E2" s="374"/>
      <c r="F2" s="374"/>
      <c r="G2" s="374"/>
      <c r="H2" s="374"/>
      <c r="I2" s="374"/>
      <c r="J2" s="374"/>
      <c r="K2" s="374"/>
      <c r="L2" s="374"/>
      <c r="M2" s="374"/>
      <c r="N2" s="374"/>
      <c r="O2" s="374"/>
      <c r="P2" s="374"/>
      <c r="Q2" s="374"/>
    </row>
    <row r="3" spans="1:17" ht="18" customHeight="1" x14ac:dyDescent="0.25">
      <c r="A3" s="374"/>
      <c r="B3" s="374"/>
      <c r="C3" s="374"/>
      <c r="D3" s="375" t="s">
        <v>2</v>
      </c>
      <c r="E3" s="374"/>
      <c r="F3" s="374"/>
      <c r="G3" s="374"/>
      <c r="H3" s="374"/>
      <c r="I3" s="374"/>
      <c r="J3" s="374"/>
      <c r="K3" s="374"/>
      <c r="L3" s="374"/>
      <c r="M3" s="374"/>
      <c r="N3" s="374"/>
      <c r="O3" s="374"/>
      <c r="P3" s="374"/>
      <c r="Q3" s="374"/>
    </row>
    <row r="4" spans="1:17" x14ac:dyDescent="0.25">
      <c r="A4" s="6" t="s">
        <v>2</v>
      </c>
      <c r="B4" s="415" t="s">
        <v>2</v>
      </c>
      <c r="C4" s="374"/>
      <c r="D4" s="374"/>
      <c r="E4" s="374"/>
      <c r="F4" s="374"/>
      <c r="G4" s="374"/>
      <c r="H4" s="381" t="s">
        <v>2</v>
      </c>
      <c r="I4" s="374"/>
      <c r="J4" s="381" t="s">
        <v>2</v>
      </c>
      <c r="K4" s="374"/>
      <c r="L4" s="381" t="s">
        <v>2</v>
      </c>
      <c r="M4" s="374"/>
    </row>
    <row r="5" spans="1:17" x14ac:dyDescent="0.25">
      <c r="A5" s="6" t="s">
        <v>2</v>
      </c>
      <c r="B5" s="376" t="s">
        <v>667</v>
      </c>
      <c r="C5" s="374"/>
      <c r="D5" s="374"/>
      <c r="E5" s="374"/>
      <c r="F5" s="374"/>
      <c r="G5" s="374"/>
      <c r="H5" s="381" t="s">
        <v>2</v>
      </c>
      <c r="I5" s="374"/>
      <c r="J5" s="381" t="s">
        <v>2</v>
      </c>
      <c r="K5" s="374"/>
      <c r="L5" s="381" t="s">
        <v>2</v>
      </c>
      <c r="M5" s="374"/>
    </row>
    <row r="6" spans="1:17" x14ac:dyDescent="0.25">
      <c r="A6" s="2" t="s">
        <v>2</v>
      </c>
      <c r="B6" s="543" t="s">
        <v>2</v>
      </c>
      <c r="C6" s="417"/>
      <c r="D6" s="417"/>
      <c r="E6" s="417"/>
      <c r="F6" s="417"/>
      <c r="G6" s="418"/>
      <c r="H6" s="544" t="s">
        <v>2</v>
      </c>
      <c r="I6" s="418"/>
      <c r="J6" s="544" t="s">
        <v>2</v>
      </c>
      <c r="K6" s="418"/>
      <c r="L6" s="544" t="s">
        <v>2</v>
      </c>
      <c r="M6" s="418"/>
    </row>
    <row r="7" spans="1:17" ht="58.5" customHeight="1" x14ac:dyDescent="0.25">
      <c r="A7" s="2" t="s">
        <v>2</v>
      </c>
      <c r="B7" s="424" t="s">
        <v>668</v>
      </c>
      <c r="C7" s="417"/>
      <c r="D7" s="417"/>
      <c r="E7" s="417"/>
      <c r="F7" s="417"/>
      <c r="G7" s="418"/>
      <c r="H7" s="429" t="s">
        <v>152</v>
      </c>
      <c r="I7" s="418"/>
      <c r="J7" s="429" t="s">
        <v>111</v>
      </c>
      <c r="K7" s="418"/>
      <c r="L7" s="429" t="s">
        <v>669</v>
      </c>
      <c r="M7" s="418"/>
    </row>
    <row r="8" spans="1:17" ht="36" customHeight="1" x14ac:dyDescent="0.25">
      <c r="A8" s="2" t="s">
        <v>2</v>
      </c>
      <c r="B8" s="540" t="s">
        <v>670</v>
      </c>
      <c r="C8" s="417"/>
      <c r="D8" s="417"/>
      <c r="E8" s="417"/>
      <c r="F8" s="417"/>
      <c r="G8" s="418"/>
      <c r="H8" s="541">
        <v>392210</v>
      </c>
      <c r="I8" s="374"/>
      <c r="J8" s="542">
        <v>6171897866.4200001</v>
      </c>
      <c r="K8" s="418"/>
      <c r="L8" s="542">
        <v>6374129038.1400003</v>
      </c>
      <c r="M8" s="418"/>
    </row>
    <row r="9" spans="1:17" ht="36" customHeight="1" x14ac:dyDescent="0.25">
      <c r="A9" s="2" t="s">
        <v>2</v>
      </c>
      <c r="B9" s="545" t="s">
        <v>671</v>
      </c>
      <c r="C9" s="417"/>
      <c r="D9" s="417"/>
      <c r="E9" s="417"/>
      <c r="F9" s="417"/>
      <c r="G9" s="418"/>
      <c r="H9" s="546">
        <v>17149</v>
      </c>
      <c r="I9" s="418"/>
      <c r="J9" s="547">
        <v>365096446.70999998</v>
      </c>
      <c r="K9" s="418"/>
      <c r="L9" s="547">
        <v>357286070.61000001</v>
      </c>
      <c r="M9" s="418"/>
    </row>
    <row r="10" spans="1:17" ht="36" customHeight="1" x14ac:dyDescent="0.25">
      <c r="A10" s="2" t="s">
        <v>2</v>
      </c>
      <c r="B10" s="540" t="s">
        <v>672</v>
      </c>
      <c r="C10" s="417"/>
      <c r="D10" s="417"/>
      <c r="E10" s="417"/>
      <c r="F10" s="417"/>
      <c r="G10" s="418"/>
      <c r="H10" s="541">
        <v>409359</v>
      </c>
      <c r="I10" s="374"/>
      <c r="J10" s="542">
        <v>6536994313.1300001</v>
      </c>
      <c r="K10" s="418"/>
      <c r="L10" s="542">
        <v>6731415108.75</v>
      </c>
      <c r="M10" s="418"/>
    </row>
    <row r="11" spans="1:17" ht="36" customHeight="1" x14ac:dyDescent="0.25">
      <c r="A11" s="2" t="s">
        <v>2</v>
      </c>
      <c r="B11" s="545" t="s">
        <v>673</v>
      </c>
      <c r="C11" s="417"/>
      <c r="D11" s="417"/>
      <c r="E11" s="417"/>
      <c r="F11" s="417"/>
      <c r="G11" s="418"/>
      <c r="H11" s="546">
        <v>3721</v>
      </c>
      <c r="I11" s="418"/>
      <c r="J11" s="547">
        <v>294604799.35000002</v>
      </c>
      <c r="K11" s="418"/>
      <c r="L11" s="547">
        <v>307172613.81999999</v>
      </c>
      <c r="M11" s="418"/>
    </row>
    <row r="12" spans="1:17" ht="36" customHeight="1" x14ac:dyDescent="0.25">
      <c r="A12" s="2" t="s">
        <v>2</v>
      </c>
      <c r="B12" s="540" t="s">
        <v>674</v>
      </c>
      <c r="C12" s="417"/>
      <c r="D12" s="417"/>
      <c r="E12" s="417"/>
      <c r="F12" s="417"/>
      <c r="G12" s="418"/>
      <c r="H12" s="541">
        <v>405638</v>
      </c>
      <c r="I12" s="374"/>
      <c r="J12" s="542">
        <v>6242389513.7799997</v>
      </c>
      <c r="K12" s="418"/>
      <c r="L12" s="542">
        <v>6424242494.9300003</v>
      </c>
      <c r="M12" s="418"/>
    </row>
    <row r="13" spans="1:17" ht="36" customHeight="1" x14ac:dyDescent="0.25">
      <c r="A13" s="2" t="s">
        <v>2</v>
      </c>
      <c r="B13" s="545" t="s">
        <v>675</v>
      </c>
      <c r="C13" s="417"/>
      <c r="D13" s="417"/>
      <c r="E13" s="417"/>
      <c r="F13" s="417"/>
      <c r="G13" s="418"/>
      <c r="H13" s="546">
        <v>12381</v>
      </c>
      <c r="I13" s="418"/>
      <c r="J13" s="547">
        <v>275135133.18000001</v>
      </c>
      <c r="K13" s="418"/>
      <c r="L13" s="547">
        <v>270227493.88</v>
      </c>
      <c r="M13" s="418"/>
    </row>
    <row r="14" spans="1:17" ht="36" customHeight="1" x14ac:dyDescent="0.25">
      <c r="A14" s="2" t="s">
        <v>2</v>
      </c>
      <c r="B14" s="540" t="s">
        <v>676</v>
      </c>
      <c r="C14" s="417"/>
      <c r="D14" s="417"/>
      <c r="E14" s="417"/>
      <c r="F14" s="417"/>
      <c r="G14" s="418"/>
      <c r="H14" s="550">
        <v>0</v>
      </c>
      <c r="I14" s="418"/>
      <c r="J14" s="551">
        <v>0</v>
      </c>
      <c r="K14" s="418"/>
      <c r="L14" s="551">
        <v>0</v>
      </c>
      <c r="M14" s="418"/>
    </row>
    <row r="15" spans="1:17" x14ac:dyDescent="0.25">
      <c r="A15" s="2" t="s">
        <v>2</v>
      </c>
      <c r="B15" s="424" t="s">
        <v>677</v>
      </c>
      <c r="C15" s="417"/>
      <c r="D15" s="417"/>
      <c r="E15" s="417"/>
      <c r="F15" s="417"/>
      <c r="G15" s="418"/>
      <c r="H15" s="548">
        <v>418019</v>
      </c>
      <c r="I15" s="418"/>
      <c r="J15" s="549">
        <v>6517524646.96</v>
      </c>
      <c r="K15" s="418"/>
      <c r="L15" s="549">
        <v>6694469988.8100004</v>
      </c>
      <c r="M15" s="418"/>
    </row>
    <row r="16" spans="1:17" x14ac:dyDescent="0.25">
      <c r="A16" s="2" t="s">
        <v>2</v>
      </c>
      <c r="B16" s="380" t="s">
        <v>2</v>
      </c>
      <c r="C16" s="374"/>
      <c r="D16" s="374"/>
      <c r="E16" s="374"/>
      <c r="F16" s="374"/>
      <c r="G16" s="374"/>
      <c r="H16" s="380" t="s">
        <v>2</v>
      </c>
      <c r="I16" s="374"/>
      <c r="J16" s="380" t="s">
        <v>2</v>
      </c>
      <c r="K16" s="374"/>
      <c r="L16" s="380" t="s">
        <v>2</v>
      </c>
      <c r="M16" s="374"/>
    </row>
    <row r="17" spans="1:24" ht="2.4500000000000002" customHeight="1" x14ac:dyDescent="0.25"/>
    <row r="18" spans="1:24" ht="18" customHeight="1" x14ac:dyDescent="0.25">
      <c r="B18" s="557" t="s">
        <v>678</v>
      </c>
      <c r="C18" s="417"/>
      <c r="D18" s="417"/>
      <c r="E18" s="417"/>
      <c r="F18" s="417"/>
      <c r="G18" s="418"/>
      <c r="H18" s="429" t="s">
        <v>152</v>
      </c>
      <c r="I18" s="418"/>
      <c r="J18" s="429" t="s">
        <v>679</v>
      </c>
      <c r="K18" s="418"/>
    </row>
    <row r="19" spans="1:24" ht="18" customHeight="1" x14ac:dyDescent="0.25">
      <c r="B19" s="545" t="s">
        <v>680</v>
      </c>
      <c r="C19" s="417"/>
      <c r="D19" s="417"/>
      <c r="E19" s="417"/>
      <c r="F19" s="417"/>
      <c r="G19" s="418"/>
      <c r="H19" s="558">
        <f>372181+224+335</f>
        <v>372740</v>
      </c>
      <c r="I19" s="554"/>
      <c r="J19" s="556">
        <f>133166521.9+106417.48+115154.22</f>
        <v>133388093.60000001</v>
      </c>
      <c r="K19" s="418"/>
      <c r="L19" s="364"/>
      <c r="M19" s="363"/>
      <c r="N19" s="363"/>
      <c r="O19" s="363"/>
    </row>
    <row r="20" spans="1:24" ht="18" customHeight="1" x14ac:dyDescent="0.25">
      <c r="B20" s="552" t="s">
        <v>681</v>
      </c>
      <c r="C20" s="417"/>
      <c r="D20" s="417"/>
      <c r="E20" s="417"/>
      <c r="F20" s="417"/>
      <c r="G20" s="418"/>
      <c r="H20" s="553">
        <f>'Delinquencies &amp; Defaults I'!H16:I16</f>
        <v>2329</v>
      </c>
      <c r="I20" s="554"/>
      <c r="J20" s="555">
        <v>613021.37</v>
      </c>
      <c r="K20" s="418"/>
      <c r="L20" s="364"/>
      <c r="M20" s="363"/>
      <c r="N20" s="363"/>
      <c r="O20" s="334"/>
      <c r="P20" s="335"/>
    </row>
    <row r="21" spans="1:24" ht="18" customHeight="1" x14ac:dyDescent="0.25">
      <c r="B21" s="545" t="s">
        <v>682</v>
      </c>
      <c r="C21" s="417"/>
      <c r="D21" s="417"/>
      <c r="E21" s="417"/>
      <c r="F21" s="417"/>
      <c r="G21" s="418"/>
      <c r="H21" s="546">
        <v>0</v>
      </c>
      <c r="I21" s="418"/>
      <c r="J21" s="556">
        <v>40148.089999999997</v>
      </c>
      <c r="K21" s="418"/>
      <c r="L21" s="363"/>
      <c r="M21" s="363"/>
      <c r="N21" s="363"/>
      <c r="O21" s="709"/>
    </row>
    <row r="22" spans="1:24" ht="18" customHeight="1" x14ac:dyDescent="0.25">
      <c r="B22" s="552" t="s">
        <v>683</v>
      </c>
      <c r="C22" s="417"/>
      <c r="D22" s="417"/>
      <c r="E22" s="417"/>
      <c r="F22" s="417"/>
      <c r="G22" s="418"/>
      <c r="H22" s="559">
        <v>7709</v>
      </c>
      <c r="I22" s="418"/>
      <c r="J22" s="555">
        <v>26898786.07</v>
      </c>
      <c r="K22" s="418"/>
      <c r="L22" s="363"/>
      <c r="M22" s="363"/>
      <c r="N22" s="363"/>
      <c r="O22" s="363"/>
    </row>
    <row r="23" spans="1:24" ht="18" customHeight="1" x14ac:dyDescent="0.25">
      <c r="B23" s="545" t="s">
        <v>684</v>
      </c>
      <c r="C23" s="417"/>
      <c r="D23" s="417"/>
      <c r="E23" s="417"/>
      <c r="F23" s="417"/>
      <c r="G23" s="418"/>
      <c r="H23" s="546">
        <v>22860</v>
      </c>
      <c r="I23" s="418"/>
      <c r="J23" s="556">
        <v>143386050.24000001</v>
      </c>
      <c r="K23" s="418"/>
    </row>
    <row r="24" spans="1:24" ht="18" customHeight="1" x14ac:dyDescent="0.25">
      <c r="B24" s="552" t="s">
        <v>685</v>
      </c>
      <c r="C24" s="417"/>
      <c r="D24" s="417"/>
      <c r="E24" s="417"/>
      <c r="F24" s="417"/>
      <c r="G24" s="418"/>
      <c r="H24" s="559">
        <v>0</v>
      </c>
      <c r="I24" s="418"/>
      <c r="J24" s="555">
        <v>182568.93</v>
      </c>
      <c r="K24" s="418"/>
    </row>
    <row r="25" spans="1:24" ht="18" customHeight="1" x14ac:dyDescent="0.25">
      <c r="B25" s="545" t="s">
        <v>686</v>
      </c>
      <c r="C25" s="417"/>
      <c r="D25" s="417"/>
      <c r="E25" s="417"/>
      <c r="F25" s="417"/>
      <c r="G25" s="418"/>
      <c r="H25" s="546">
        <v>0</v>
      </c>
      <c r="I25" s="418"/>
      <c r="J25" s="556">
        <v>51768066.450000003</v>
      </c>
      <c r="K25" s="418"/>
    </row>
    <row r="26" spans="1:24" ht="18" customHeight="1" x14ac:dyDescent="0.25">
      <c r="B26" s="557" t="s">
        <v>115</v>
      </c>
      <c r="C26" s="417"/>
      <c r="D26" s="417"/>
      <c r="E26" s="417"/>
      <c r="F26" s="417"/>
      <c r="G26" s="418"/>
      <c r="H26" s="563">
        <v>405638</v>
      </c>
      <c r="I26" s="418"/>
      <c r="J26" s="564">
        <v>356276734.75</v>
      </c>
      <c r="K26" s="418"/>
    </row>
    <row r="27" spans="1:24" ht="1.35" customHeight="1" x14ac:dyDescent="0.25"/>
    <row r="28" spans="1:24" x14ac:dyDescent="0.25">
      <c r="A28" s="181" t="s">
        <v>2</v>
      </c>
      <c r="B28" s="181" t="s">
        <v>2</v>
      </c>
      <c r="C28" s="565" t="s">
        <v>2</v>
      </c>
      <c r="D28" s="374"/>
      <c r="E28" s="182" t="s">
        <v>2</v>
      </c>
      <c r="F28" s="182" t="s">
        <v>2</v>
      </c>
      <c r="G28" s="182" t="s">
        <v>2</v>
      </c>
      <c r="H28" s="182" t="s">
        <v>2</v>
      </c>
      <c r="I28" s="560" t="s">
        <v>2</v>
      </c>
      <c r="J28" s="374"/>
      <c r="K28" s="560" t="s">
        <v>2</v>
      </c>
      <c r="L28" s="374"/>
      <c r="M28" s="560" t="s">
        <v>2</v>
      </c>
      <c r="N28" s="374"/>
      <c r="O28" s="182" t="s">
        <v>2</v>
      </c>
      <c r="P28" s="182" t="s">
        <v>2</v>
      </c>
      <c r="Q28" s="560" t="s">
        <v>2</v>
      </c>
      <c r="R28" s="374"/>
      <c r="S28" s="182" t="s">
        <v>2</v>
      </c>
      <c r="T28" s="182" t="s">
        <v>2</v>
      </c>
      <c r="U28" s="182" t="s">
        <v>2</v>
      </c>
      <c r="V28" s="182" t="s">
        <v>2</v>
      </c>
      <c r="W28" s="182" t="s">
        <v>2</v>
      </c>
      <c r="X28" s="182" t="s">
        <v>2</v>
      </c>
    </row>
    <row r="29" spans="1:24" x14ac:dyDescent="0.25">
      <c r="A29" s="116" t="s">
        <v>2</v>
      </c>
      <c r="B29" s="561">
        <v>44865</v>
      </c>
      <c r="C29" s="374"/>
      <c r="D29" s="374"/>
      <c r="E29" s="374"/>
      <c r="F29" s="374"/>
      <c r="G29" s="562" t="s">
        <v>687</v>
      </c>
      <c r="H29" s="417"/>
      <c r="I29" s="417"/>
      <c r="J29" s="417"/>
      <c r="K29" s="417"/>
      <c r="L29" s="417"/>
      <c r="M29" s="417"/>
      <c r="N29" s="417"/>
      <c r="O29" s="418"/>
      <c r="P29" s="562" t="s">
        <v>108</v>
      </c>
      <c r="Q29" s="417"/>
      <c r="R29" s="417"/>
      <c r="S29" s="417"/>
      <c r="T29" s="418"/>
      <c r="U29" s="562" t="s">
        <v>688</v>
      </c>
      <c r="V29" s="417"/>
      <c r="W29" s="417"/>
      <c r="X29" s="418"/>
    </row>
    <row r="30" spans="1:24" x14ac:dyDescent="0.25">
      <c r="A30" s="116" t="s">
        <v>2</v>
      </c>
      <c r="B30" s="517" t="s">
        <v>2</v>
      </c>
      <c r="C30" s="374"/>
      <c r="D30" s="374"/>
      <c r="E30" s="374"/>
      <c r="F30" s="374"/>
      <c r="G30" s="562" t="s">
        <v>689</v>
      </c>
      <c r="H30" s="418"/>
      <c r="I30" s="562" t="s">
        <v>690</v>
      </c>
      <c r="J30" s="417"/>
      <c r="K30" s="417"/>
      <c r="L30" s="418"/>
      <c r="M30" s="562" t="s">
        <v>691</v>
      </c>
      <c r="N30" s="417"/>
      <c r="O30" s="418"/>
      <c r="P30" s="562" t="s">
        <v>692</v>
      </c>
      <c r="Q30" s="417"/>
      <c r="R30" s="418"/>
      <c r="S30" s="562" t="s">
        <v>693</v>
      </c>
      <c r="T30" s="418"/>
      <c r="U30" s="562" t="s">
        <v>694</v>
      </c>
      <c r="V30" s="418"/>
      <c r="W30" s="562" t="s">
        <v>695</v>
      </c>
      <c r="X30" s="418"/>
    </row>
    <row r="31" spans="1:24" ht="36" x14ac:dyDescent="0.25">
      <c r="A31" s="176" t="s">
        <v>2</v>
      </c>
      <c r="B31" s="424" t="s">
        <v>696</v>
      </c>
      <c r="C31" s="417"/>
      <c r="D31" s="418"/>
      <c r="E31" s="37" t="s">
        <v>697</v>
      </c>
      <c r="F31" s="37" t="s">
        <v>111</v>
      </c>
      <c r="G31" s="183" t="s">
        <v>697</v>
      </c>
      <c r="H31" s="183" t="s">
        <v>111</v>
      </c>
      <c r="I31" s="566" t="s">
        <v>697</v>
      </c>
      <c r="J31" s="418"/>
      <c r="K31" s="566" t="s">
        <v>111</v>
      </c>
      <c r="L31" s="418"/>
      <c r="M31" s="566" t="s">
        <v>697</v>
      </c>
      <c r="N31" s="418"/>
      <c r="O31" s="183" t="s">
        <v>111</v>
      </c>
      <c r="P31" s="183" t="s">
        <v>697</v>
      </c>
      <c r="Q31" s="566" t="s">
        <v>111</v>
      </c>
      <c r="R31" s="418"/>
      <c r="S31" s="183" t="s">
        <v>697</v>
      </c>
      <c r="T31" s="183" t="s">
        <v>111</v>
      </c>
      <c r="U31" s="183" t="s">
        <v>697</v>
      </c>
      <c r="V31" s="183" t="s">
        <v>111</v>
      </c>
      <c r="W31" s="183" t="s">
        <v>697</v>
      </c>
      <c r="X31" s="183" t="s">
        <v>111</v>
      </c>
    </row>
    <row r="32" spans="1:24" x14ac:dyDescent="0.25">
      <c r="A32" s="184" t="s">
        <v>2</v>
      </c>
      <c r="B32" s="569" t="s">
        <v>680</v>
      </c>
      <c r="C32" s="374"/>
      <c r="D32" s="374"/>
      <c r="E32" s="185">
        <v>413203</v>
      </c>
      <c r="F32" s="151">
        <v>6609819218.5900002</v>
      </c>
      <c r="G32" s="186">
        <v>63054</v>
      </c>
      <c r="H32" s="187">
        <v>534930231.47000003</v>
      </c>
      <c r="I32" s="570">
        <v>350149</v>
      </c>
      <c r="J32" s="374"/>
      <c r="K32" s="571">
        <v>6074888987.1199999</v>
      </c>
      <c r="L32" s="374"/>
      <c r="M32" s="570">
        <v>0</v>
      </c>
      <c r="N32" s="374"/>
      <c r="O32" s="187">
        <v>0</v>
      </c>
      <c r="P32" s="186">
        <v>215605</v>
      </c>
      <c r="Q32" s="571">
        <v>3922063379.23</v>
      </c>
      <c r="R32" s="374"/>
      <c r="S32" s="186">
        <v>197598</v>
      </c>
      <c r="T32" s="187">
        <v>2687755839.3600001</v>
      </c>
      <c r="U32" s="186">
        <v>399115</v>
      </c>
      <c r="V32" s="187">
        <v>6324811157.4799995</v>
      </c>
      <c r="W32" s="186">
        <v>14088</v>
      </c>
      <c r="X32" s="187">
        <v>285008061.11000001</v>
      </c>
    </row>
    <row r="33" spans="1:24" x14ac:dyDescent="0.25">
      <c r="A33" s="184" t="s">
        <v>2</v>
      </c>
      <c r="B33" s="567" t="s">
        <v>681</v>
      </c>
      <c r="C33" s="374"/>
      <c r="D33" s="374"/>
      <c r="E33" s="188">
        <v>2104</v>
      </c>
      <c r="F33" s="150">
        <v>32291265.149999999</v>
      </c>
      <c r="G33" s="188">
        <v>482</v>
      </c>
      <c r="H33" s="150">
        <v>4242607.9800000004</v>
      </c>
      <c r="I33" s="568">
        <v>1622</v>
      </c>
      <c r="J33" s="374"/>
      <c r="K33" s="509">
        <v>28048657.170000002</v>
      </c>
      <c r="L33" s="374"/>
      <c r="M33" s="568">
        <v>0</v>
      </c>
      <c r="N33" s="374"/>
      <c r="O33" s="150">
        <v>0</v>
      </c>
      <c r="P33" s="188">
        <v>655</v>
      </c>
      <c r="Q33" s="509">
        <v>12858288.220000001</v>
      </c>
      <c r="R33" s="374"/>
      <c r="S33" s="188">
        <v>1449</v>
      </c>
      <c r="T33" s="150">
        <v>19432976.93</v>
      </c>
      <c r="U33" s="188">
        <v>1990</v>
      </c>
      <c r="V33" s="150">
        <v>29764262.219999999</v>
      </c>
      <c r="W33" s="188">
        <v>114</v>
      </c>
      <c r="X33" s="150">
        <v>2527002.9300000002</v>
      </c>
    </row>
    <row r="34" spans="1:24" x14ac:dyDescent="0.25">
      <c r="A34" s="184" t="s">
        <v>2</v>
      </c>
      <c r="B34" s="569" t="s">
        <v>683</v>
      </c>
      <c r="C34" s="374"/>
      <c r="D34" s="374"/>
      <c r="E34" s="185">
        <v>604</v>
      </c>
      <c r="F34" s="151">
        <v>5372335.5499999998</v>
      </c>
      <c r="G34" s="186">
        <v>29</v>
      </c>
      <c r="H34" s="187">
        <v>10759.63</v>
      </c>
      <c r="I34" s="570">
        <v>575</v>
      </c>
      <c r="J34" s="374"/>
      <c r="K34" s="571">
        <v>5361575.92</v>
      </c>
      <c r="L34" s="374"/>
      <c r="M34" s="570">
        <v>0</v>
      </c>
      <c r="N34" s="374"/>
      <c r="O34" s="187">
        <v>0</v>
      </c>
      <c r="P34" s="186">
        <v>287</v>
      </c>
      <c r="Q34" s="571">
        <v>2792917.2</v>
      </c>
      <c r="R34" s="374"/>
      <c r="S34" s="186">
        <v>317</v>
      </c>
      <c r="T34" s="187">
        <v>2579418.35</v>
      </c>
      <c r="U34" s="186">
        <v>590</v>
      </c>
      <c r="V34" s="187">
        <v>5271158.03</v>
      </c>
      <c r="W34" s="186">
        <v>14</v>
      </c>
      <c r="X34" s="187">
        <v>101177.52</v>
      </c>
    </row>
    <row r="35" spans="1:24" x14ac:dyDescent="0.25">
      <c r="A35" s="184" t="s">
        <v>2</v>
      </c>
      <c r="B35" s="567" t="s">
        <v>684</v>
      </c>
      <c r="C35" s="374"/>
      <c r="D35" s="374"/>
      <c r="E35" s="188">
        <v>1372</v>
      </c>
      <c r="F35" s="189">
        <v>-2506036.89</v>
      </c>
      <c r="G35" s="188">
        <v>144</v>
      </c>
      <c r="H35" s="189">
        <v>-193662.23</v>
      </c>
      <c r="I35" s="568">
        <v>1228</v>
      </c>
      <c r="J35" s="374"/>
      <c r="K35" s="572">
        <v>-2312374.66</v>
      </c>
      <c r="L35" s="374"/>
      <c r="M35" s="568">
        <v>0</v>
      </c>
      <c r="N35" s="374"/>
      <c r="O35" s="150">
        <v>0</v>
      </c>
      <c r="P35" s="188">
        <v>773</v>
      </c>
      <c r="Q35" s="572">
        <v>-1229698.93</v>
      </c>
      <c r="R35" s="374"/>
      <c r="S35" s="188">
        <v>599</v>
      </c>
      <c r="T35" s="189">
        <v>-1276337.96</v>
      </c>
      <c r="U35" s="188">
        <v>1341</v>
      </c>
      <c r="V35" s="189">
        <v>-2487782.0299999998</v>
      </c>
      <c r="W35" s="188">
        <v>31</v>
      </c>
      <c r="X35" s="189">
        <v>-18254.86</v>
      </c>
    </row>
    <row r="36" spans="1:24" x14ac:dyDescent="0.25">
      <c r="A36" s="190" t="s">
        <v>2</v>
      </c>
      <c r="B36" s="191" t="s">
        <v>115</v>
      </c>
      <c r="C36" s="573" t="s">
        <v>2</v>
      </c>
      <c r="D36" s="417"/>
      <c r="E36" s="192">
        <v>417283</v>
      </c>
      <c r="F36" s="193">
        <v>6644976782.3999996</v>
      </c>
      <c r="G36" s="194">
        <v>63709</v>
      </c>
      <c r="H36" s="195">
        <v>538989936.85000002</v>
      </c>
      <c r="I36" s="574">
        <v>353574</v>
      </c>
      <c r="J36" s="417"/>
      <c r="K36" s="575">
        <v>6105986845.5500002</v>
      </c>
      <c r="L36" s="417"/>
      <c r="M36" s="574">
        <v>0</v>
      </c>
      <c r="N36" s="417"/>
      <c r="O36" s="195">
        <v>0</v>
      </c>
      <c r="P36" s="194">
        <v>217320</v>
      </c>
      <c r="Q36" s="575">
        <v>3936484885.7199998</v>
      </c>
      <c r="R36" s="417"/>
      <c r="S36" s="194">
        <v>199963</v>
      </c>
      <c r="T36" s="195">
        <v>2708491896.6799998</v>
      </c>
      <c r="U36" s="194">
        <v>403036</v>
      </c>
      <c r="V36" s="195">
        <v>6357358795.6999998</v>
      </c>
      <c r="W36" s="194">
        <v>14247</v>
      </c>
      <c r="X36" s="195">
        <v>287617986.69999999</v>
      </c>
    </row>
    <row r="37" spans="1:24" ht="3.75" customHeight="1" x14ac:dyDescent="0.25"/>
    <row r="38" spans="1:24" x14ac:dyDescent="0.25">
      <c r="A38" s="181" t="s">
        <v>2</v>
      </c>
      <c r="B38" s="181" t="s">
        <v>2</v>
      </c>
      <c r="C38" s="565" t="s">
        <v>2</v>
      </c>
      <c r="D38" s="374"/>
      <c r="E38" s="182" t="s">
        <v>2</v>
      </c>
      <c r="F38" s="182" t="s">
        <v>2</v>
      </c>
      <c r="G38" s="182" t="s">
        <v>2</v>
      </c>
      <c r="H38" s="182" t="s">
        <v>2</v>
      </c>
      <c r="I38" s="560" t="s">
        <v>2</v>
      </c>
      <c r="J38" s="374"/>
      <c r="K38" s="560" t="s">
        <v>2</v>
      </c>
      <c r="L38" s="374"/>
      <c r="M38" s="560" t="s">
        <v>2</v>
      </c>
      <c r="N38" s="374"/>
      <c r="O38" s="182" t="s">
        <v>2</v>
      </c>
      <c r="P38" s="182" t="s">
        <v>2</v>
      </c>
      <c r="Q38" s="560" t="s">
        <v>2</v>
      </c>
      <c r="R38" s="374"/>
      <c r="S38" s="182" t="s">
        <v>2</v>
      </c>
      <c r="T38" s="182" t="s">
        <v>2</v>
      </c>
      <c r="U38" s="182" t="s">
        <v>2</v>
      </c>
      <c r="V38" s="182" t="s">
        <v>2</v>
      </c>
      <c r="W38" s="182" t="s">
        <v>2</v>
      </c>
      <c r="X38" s="182" t="s">
        <v>2</v>
      </c>
    </row>
    <row r="39" spans="1:24" x14ac:dyDescent="0.25">
      <c r="A39" s="116" t="s">
        <v>2</v>
      </c>
      <c r="B39" s="517" t="s">
        <v>698</v>
      </c>
      <c r="C39" s="374"/>
      <c r="D39" s="374"/>
      <c r="E39" s="374"/>
      <c r="F39" s="374"/>
      <c r="G39" s="562" t="s">
        <v>687</v>
      </c>
      <c r="H39" s="417"/>
      <c r="I39" s="417"/>
      <c r="J39" s="417"/>
      <c r="K39" s="417"/>
      <c r="L39" s="417"/>
      <c r="M39" s="417"/>
      <c r="N39" s="417"/>
      <c r="O39" s="418"/>
      <c r="P39" s="562" t="s">
        <v>108</v>
      </c>
      <c r="Q39" s="417"/>
      <c r="R39" s="417"/>
      <c r="S39" s="417"/>
      <c r="T39" s="418"/>
      <c r="U39" s="562" t="s">
        <v>688</v>
      </c>
      <c r="V39" s="417"/>
      <c r="W39" s="417"/>
      <c r="X39" s="418"/>
    </row>
    <row r="40" spans="1:24" x14ac:dyDescent="0.25">
      <c r="A40" s="116" t="s">
        <v>2</v>
      </c>
      <c r="B40" s="517" t="s">
        <v>2</v>
      </c>
      <c r="C40" s="374"/>
      <c r="D40" s="374"/>
      <c r="E40" s="374"/>
      <c r="F40" s="374"/>
      <c r="G40" s="562" t="s">
        <v>689</v>
      </c>
      <c r="H40" s="418"/>
      <c r="I40" s="562" t="s">
        <v>690</v>
      </c>
      <c r="J40" s="417"/>
      <c r="K40" s="417"/>
      <c r="L40" s="418"/>
      <c r="M40" s="562" t="s">
        <v>691</v>
      </c>
      <c r="N40" s="417"/>
      <c r="O40" s="418"/>
      <c r="P40" s="562" t="s">
        <v>692</v>
      </c>
      <c r="Q40" s="417"/>
      <c r="R40" s="418"/>
      <c r="S40" s="562" t="s">
        <v>693</v>
      </c>
      <c r="T40" s="418"/>
      <c r="U40" s="562" t="s">
        <v>694</v>
      </c>
      <c r="V40" s="418"/>
      <c r="W40" s="562" t="s">
        <v>695</v>
      </c>
      <c r="X40" s="418"/>
    </row>
    <row r="41" spans="1:24" ht="36" x14ac:dyDescent="0.25">
      <c r="A41" s="176" t="s">
        <v>2</v>
      </c>
      <c r="B41" s="424" t="s">
        <v>699</v>
      </c>
      <c r="C41" s="417"/>
      <c r="D41" s="418"/>
      <c r="E41" s="37" t="s">
        <v>697</v>
      </c>
      <c r="F41" s="37" t="s">
        <v>111</v>
      </c>
      <c r="G41" s="183" t="s">
        <v>697</v>
      </c>
      <c r="H41" s="183" t="s">
        <v>111</v>
      </c>
      <c r="I41" s="566" t="s">
        <v>697</v>
      </c>
      <c r="J41" s="418"/>
      <c r="K41" s="566" t="s">
        <v>111</v>
      </c>
      <c r="L41" s="418"/>
      <c r="M41" s="566" t="s">
        <v>697</v>
      </c>
      <c r="N41" s="418"/>
      <c r="O41" s="183" t="s">
        <v>111</v>
      </c>
      <c r="P41" s="183" t="s">
        <v>697</v>
      </c>
      <c r="Q41" s="566" t="s">
        <v>111</v>
      </c>
      <c r="R41" s="418"/>
      <c r="S41" s="183" t="s">
        <v>697</v>
      </c>
      <c r="T41" s="183" t="s">
        <v>111</v>
      </c>
      <c r="U41" s="183" t="s">
        <v>697</v>
      </c>
      <c r="V41" s="183" t="s">
        <v>111</v>
      </c>
      <c r="W41" s="183" t="s">
        <v>697</v>
      </c>
      <c r="X41" s="183" t="s">
        <v>111</v>
      </c>
    </row>
    <row r="42" spans="1:24" x14ac:dyDescent="0.25">
      <c r="A42" s="184" t="s">
        <v>2</v>
      </c>
      <c r="B42" s="569" t="s">
        <v>700</v>
      </c>
      <c r="C42" s="374"/>
      <c r="D42" s="374"/>
      <c r="E42" s="185">
        <v>12381</v>
      </c>
      <c r="F42" s="151">
        <v>275135133.18000001</v>
      </c>
      <c r="G42" s="186">
        <v>2469</v>
      </c>
      <c r="H42" s="187">
        <v>31094900.609999999</v>
      </c>
      <c r="I42" s="570">
        <v>9872</v>
      </c>
      <c r="J42" s="374"/>
      <c r="K42" s="571">
        <v>242959620.08000001</v>
      </c>
      <c r="L42" s="374"/>
      <c r="M42" s="570">
        <v>40</v>
      </c>
      <c r="N42" s="374"/>
      <c r="O42" s="187">
        <v>1080612.49</v>
      </c>
      <c r="P42" s="186">
        <v>4537</v>
      </c>
      <c r="Q42" s="571">
        <v>120628682.95</v>
      </c>
      <c r="R42" s="374"/>
      <c r="S42" s="186">
        <v>7844</v>
      </c>
      <c r="T42" s="187">
        <v>154506450.22999999</v>
      </c>
      <c r="U42" s="186">
        <v>12310</v>
      </c>
      <c r="V42" s="187">
        <v>273368622.24000001</v>
      </c>
      <c r="W42" s="186">
        <v>71</v>
      </c>
      <c r="X42" s="187">
        <v>1766510.94</v>
      </c>
    </row>
    <row r="43" spans="1:24" s="330" customFormat="1" x14ac:dyDescent="0.25">
      <c r="A43" s="329" t="s">
        <v>2</v>
      </c>
      <c r="B43" s="580" t="s">
        <v>680</v>
      </c>
      <c r="C43" s="577"/>
      <c r="D43" s="577"/>
      <c r="E43" s="336">
        <v>372740</v>
      </c>
      <c r="F43" s="337">
        <v>6197282117.1499996</v>
      </c>
      <c r="G43" s="336">
        <v>59486</v>
      </c>
      <c r="H43" s="337">
        <v>490991979.25999999</v>
      </c>
      <c r="I43" s="581">
        <v>312001</v>
      </c>
      <c r="J43" s="577"/>
      <c r="K43" s="582">
        <v>5675957521.0699997</v>
      </c>
      <c r="L43" s="577"/>
      <c r="M43" s="581">
        <v>1253</v>
      </c>
      <c r="N43" s="577"/>
      <c r="O43" s="337">
        <v>30332616.82</v>
      </c>
      <c r="P43" s="336">
        <v>187531</v>
      </c>
      <c r="Q43" s="582">
        <v>3588174875.21</v>
      </c>
      <c r="R43" s="577"/>
      <c r="S43" s="336">
        <v>185209</v>
      </c>
      <c r="T43" s="337">
        <v>2621559817.6800003</v>
      </c>
      <c r="U43" s="336">
        <v>357920</v>
      </c>
      <c r="V43" s="337">
        <v>5853936793.4899998</v>
      </c>
      <c r="W43" s="336">
        <v>14820</v>
      </c>
      <c r="X43" s="337">
        <v>343345323.65999997</v>
      </c>
    </row>
    <row r="44" spans="1:24" s="330" customFormat="1" x14ac:dyDescent="0.25">
      <c r="A44" s="329" t="s">
        <v>2</v>
      </c>
      <c r="B44" s="576" t="s">
        <v>681</v>
      </c>
      <c r="C44" s="577"/>
      <c r="D44" s="577"/>
      <c r="E44" s="340">
        <f>H20</f>
        <v>2329</v>
      </c>
      <c r="F44" s="341">
        <v>37852293.190000005</v>
      </c>
      <c r="G44" s="338">
        <v>540</v>
      </c>
      <c r="H44" s="339">
        <v>5221531.1700000009</v>
      </c>
      <c r="I44" s="578">
        <v>1780</v>
      </c>
      <c r="J44" s="577"/>
      <c r="K44" s="579">
        <v>32444037.800000001</v>
      </c>
      <c r="L44" s="577"/>
      <c r="M44" s="578">
        <v>9</v>
      </c>
      <c r="N44" s="577"/>
      <c r="O44" s="339">
        <v>186724.22</v>
      </c>
      <c r="P44" s="338">
        <v>687</v>
      </c>
      <c r="Q44" s="579">
        <v>1330733.3599999999</v>
      </c>
      <c r="R44" s="577"/>
      <c r="S44" s="338">
        <v>1642</v>
      </c>
      <c r="T44" s="339">
        <v>24068984.090000011</v>
      </c>
      <c r="U44" s="338">
        <v>2170</v>
      </c>
      <c r="V44" s="339">
        <v>33984451.770000003</v>
      </c>
      <c r="W44" s="338">
        <v>159</v>
      </c>
      <c r="X44" s="339">
        <v>3867841.4200000009</v>
      </c>
    </row>
    <row r="45" spans="1:24" x14ac:dyDescent="0.25">
      <c r="A45" s="184" t="s">
        <v>2</v>
      </c>
      <c r="B45" s="567" t="s">
        <v>683</v>
      </c>
      <c r="C45" s="374"/>
      <c r="D45" s="374"/>
      <c r="E45" s="188">
        <v>7709</v>
      </c>
      <c r="F45" s="150">
        <v>5419890</v>
      </c>
      <c r="G45" s="188">
        <v>1690</v>
      </c>
      <c r="H45" s="150">
        <v>40992.67</v>
      </c>
      <c r="I45" s="568">
        <v>6019</v>
      </c>
      <c r="J45" s="374"/>
      <c r="K45" s="509">
        <v>5378897.3300000001</v>
      </c>
      <c r="L45" s="374"/>
      <c r="M45" s="568">
        <v>0</v>
      </c>
      <c r="N45" s="374"/>
      <c r="O45" s="150">
        <v>0</v>
      </c>
      <c r="P45" s="188">
        <v>4388</v>
      </c>
      <c r="Q45" s="509">
        <v>3156508.67</v>
      </c>
      <c r="R45" s="374"/>
      <c r="S45" s="188">
        <v>3321</v>
      </c>
      <c r="T45" s="150">
        <v>2263381.33</v>
      </c>
      <c r="U45" s="188">
        <v>7281</v>
      </c>
      <c r="V45" s="150">
        <v>5176091.45</v>
      </c>
      <c r="W45" s="188">
        <v>428</v>
      </c>
      <c r="X45" s="150">
        <v>243798.55</v>
      </c>
    </row>
    <row r="46" spans="1:24" x14ac:dyDescent="0.25">
      <c r="A46" s="184" t="s">
        <v>2</v>
      </c>
      <c r="B46" s="569" t="s">
        <v>684</v>
      </c>
      <c r="C46" s="374"/>
      <c r="D46" s="374"/>
      <c r="E46" s="185">
        <v>22860</v>
      </c>
      <c r="F46" s="151">
        <v>1835213.44</v>
      </c>
      <c r="G46" s="186">
        <v>2080</v>
      </c>
      <c r="H46" s="187">
        <v>110439.36</v>
      </c>
      <c r="I46" s="570">
        <v>20742</v>
      </c>
      <c r="J46" s="374"/>
      <c r="K46" s="571">
        <v>1724774.08</v>
      </c>
      <c r="L46" s="374"/>
      <c r="M46" s="570">
        <v>38</v>
      </c>
      <c r="N46" s="374"/>
      <c r="O46" s="187">
        <v>0</v>
      </c>
      <c r="P46" s="186">
        <v>12832</v>
      </c>
      <c r="Q46" s="571">
        <v>1077735.74</v>
      </c>
      <c r="R46" s="374"/>
      <c r="S46" s="186">
        <v>10028</v>
      </c>
      <c r="T46" s="187">
        <v>757477.7</v>
      </c>
      <c r="U46" s="186">
        <v>22376</v>
      </c>
      <c r="V46" s="187">
        <v>1744900.67</v>
      </c>
      <c r="W46" s="186">
        <v>484</v>
      </c>
      <c r="X46" s="187">
        <v>90312.77</v>
      </c>
    </row>
    <row r="47" spans="1:24" x14ac:dyDescent="0.25">
      <c r="A47" s="190"/>
      <c r="B47" s="191" t="s">
        <v>115</v>
      </c>
      <c r="C47" s="573" t="s">
        <v>2</v>
      </c>
      <c r="D47" s="417"/>
      <c r="E47" s="192">
        <v>418019</v>
      </c>
      <c r="F47" s="193">
        <v>6517524646.96</v>
      </c>
      <c r="G47" s="194">
        <f>SUM(G42:G46)</f>
        <v>66265</v>
      </c>
      <c r="H47" s="195">
        <f>SUM(H42:H46)</f>
        <v>527459843.07000005</v>
      </c>
      <c r="I47" s="574">
        <f>SUM(I42:J46)</f>
        <v>350414</v>
      </c>
      <c r="J47" s="417"/>
      <c r="K47" s="575">
        <f>SUM(K42:L46)</f>
        <v>5958464850.3599997</v>
      </c>
      <c r="L47" s="417"/>
      <c r="M47" s="574">
        <f>SUM(M42:N46)</f>
        <v>1340</v>
      </c>
      <c r="N47" s="417"/>
      <c r="O47" s="195">
        <f>SUM(O42:O46)</f>
        <v>31599953.529999997</v>
      </c>
      <c r="P47" s="194">
        <f>SUM(P42:P46)</f>
        <v>209975</v>
      </c>
      <c r="Q47" s="575">
        <f>SUM(Q42:R46)</f>
        <v>3714368535.9299998</v>
      </c>
      <c r="R47" s="417"/>
      <c r="S47" s="194">
        <f>SUM(S42:S46)</f>
        <v>208044</v>
      </c>
      <c r="T47" s="195">
        <f>SUM(T42:T46)</f>
        <v>2803156111.0300002</v>
      </c>
      <c r="U47" s="194">
        <f>SUM(U42:U46)</f>
        <v>402057</v>
      </c>
      <c r="V47" s="195">
        <f>SUM(V42:V46)</f>
        <v>6168210859.6199999</v>
      </c>
      <c r="W47" s="194">
        <f>SUM(W42:W46)</f>
        <v>15962</v>
      </c>
      <c r="X47" s="195">
        <f>SUM(X42:X46)</f>
        <v>349313787.33999997</v>
      </c>
    </row>
    <row r="48" spans="1:24" ht="20.25" customHeight="1" x14ac:dyDescent="0.25">
      <c r="E48" s="364"/>
      <c r="G48" s="710"/>
      <c r="M48" s="710"/>
      <c r="O48" s="327"/>
      <c r="P48" s="710"/>
      <c r="R48" s="327"/>
      <c r="U48" s="710"/>
      <c r="V48" s="327"/>
    </row>
    <row r="49" spans="2:16" x14ac:dyDescent="0.25">
      <c r="B49" s="583" t="s">
        <v>701</v>
      </c>
      <c r="C49" s="584"/>
      <c r="D49" s="585"/>
      <c r="E49" s="519" t="s">
        <v>702</v>
      </c>
      <c r="F49" s="417"/>
      <c r="G49" s="417"/>
      <c r="H49" s="417"/>
      <c r="I49" s="417"/>
      <c r="J49" s="417"/>
      <c r="K49" s="417"/>
      <c r="L49" s="417"/>
      <c r="M49" s="417"/>
      <c r="N49" s="417"/>
      <c r="O49" s="418"/>
    </row>
    <row r="50" spans="2:16" x14ac:dyDescent="0.25">
      <c r="B50" s="586"/>
      <c r="C50" s="374"/>
      <c r="D50" s="385"/>
      <c r="E50" s="519" t="s">
        <v>680</v>
      </c>
      <c r="F50" s="418"/>
      <c r="G50" s="519" t="s">
        <v>681</v>
      </c>
      <c r="H50" s="418"/>
      <c r="I50" s="519" t="s">
        <v>683</v>
      </c>
      <c r="J50" s="417"/>
      <c r="K50" s="417"/>
      <c r="L50" s="418"/>
      <c r="M50" s="519" t="s">
        <v>684</v>
      </c>
      <c r="N50" s="417"/>
      <c r="O50" s="418"/>
    </row>
    <row r="51" spans="2:16" ht="36" x14ac:dyDescent="0.25">
      <c r="B51" s="557" t="s">
        <v>703</v>
      </c>
      <c r="C51" s="417"/>
      <c r="D51" s="418"/>
      <c r="E51" s="37" t="s">
        <v>152</v>
      </c>
      <c r="F51" s="62" t="s">
        <v>111</v>
      </c>
      <c r="G51" s="37" t="s">
        <v>152</v>
      </c>
      <c r="H51" s="62" t="s">
        <v>111</v>
      </c>
      <c r="I51" s="429" t="s">
        <v>152</v>
      </c>
      <c r="J51" s="418"/>
      <c r="K51" s="519" t="s">
        <v>111</v>
      </c>
      <c r="L51" s="418"/>
      <c r="M51" s="429" t="s">
        <v>152</v>
      </c>
      <c r="N51" s="418"/>
      <c r="O51" s="62" t="s">
        <v>111</v>
      </c>
    </row>
    <row r="52" spans="2:16" x14ac:dyDescent="0.25">
      <c r="B52" s="552" t="s">
        <v>704</v>
      </c>
      <c r="C52" s="417"/>
      <c r="D52" s="418"/>
      <c r="E52" s="344">
        <v>12381</v>
      </c>
      <c r="F52" s="346">
        <v>275135133.18000001</v>
      </c>
      <c r="G52" s="344">
        <v>0</v>
      </c>
      <c r="H52" s="346">
        <v>0</v>
      </c>
      <c r="I52" s="589">
        <v>0</v>
      </c>
      <c r="J52" s="554"/>
      <c r="K52" s="591">
        <v>0</v>
      </c>
      <c r="L52" s="554"/>
      <c r="M52" s="589">
        <v>0</v>
      </c>
      <c r="N52" s="554"/>
      <c r="O52" s="346">
        <v>0</v>
      </c>
      <c r="P52" s="197" t="s">
        <v>2</v>
      </c>
    </row>
    <row r="53" spans="2:16" x14ac:dyDescent="0.25">
      <c r="B53" s="545" t="s">
        <v>680</v>
      </c>
      <c r="C53" s="417"/>
      <c r="D53" s="418"/>
      <c r="E53" s="342">
        <f>372108+335</f>
        <v>372443</v>
      </c>
      <c r="F53" s="343">
        <f>6184284026.03+H60</f>
        <v>6184284026.0299997</v>
      </c>
      <c r="G53" s="342">
        <v>424</v>
      </c>
      <c r="H53" s="343">
        <v>7684774.5099999998</v>
      </c>
      <c r="I53" s="587">
        <v>3332</v>
      </c>
      <c r="J53" s="554"/>
      <c r="K53" s="588">
        <v>2367243.0099999998</v>
      </c>
      <c r="L53" s="554"/>
      <c r="M53" s="587">
        <v>8652</v>
      </c>
      <c r="N53" s="554"/>
      <c r="O53" s="343">
        <v>1199399.8500000001</v>
      </c>
    </row>
    <row r="54" spans="2:16" x14ac:dyDescent="0.25">
      <c r="B54" s="552" t="s">
        <v>681</v>
      </c>
      <c r="C54" s="417"/>
      <c r="D54" s="418"/>
      <c r="E54" s="344">
        <v>297</v>
      </c>
      <c r="F54" s="345">
        <v>7430931.5599999987</v>
      </c>
      <c r="G54" s="344">
        <v>1905</v>
      </c>
      <c r="H54" s="345">
        <f>35734678.24-H60</f>
        <v>35734678.240000002</v>
      </c>
      <c r="I54" s="589">
        <v>39</v>
      </c>
      <c r="J54" s="554"/>
      <c r="K54" s="590">
        <v>186824.02</v>
      </c>
      <c r="L54" s="554"/>
      <c r="M54" s="589">
        <v>88</v>
      </c>
      <c r="N54" s="554"/>
      <c r="O54" s="345">
        <v>67018.929999999993</v>
      </c>
    </row>
    <row r="55" spans="2:16" x14ac:dyDescent="0.25">
      <c r="B55" s="545" t="s">
        <v>683</v>
      </c>
      <c r="C55" s="417"/>
      <c r="D55" s="418"/>
      <c r="E55" s="198">
        <v>0</v>
      </c>
      <c r="F55" s="178">
        <v>0</v>
      </c>
      <c r="G55" s="342">
        <v>0</v>
      </c>
      <c r="H55" s="343">
        <v>0</v>
      </c>
      <c r="I55" s="592">
        <v>4338</v>
      </c>
      <c r="J55" s="418"/>
      <c r="K55" s="556">
        <v>2865822.97</v>
      </c>
      <c r="L55" s="418"/>
      <c r="M55" s="592">
        <v>1</v>
      </c>
      <c r="N55" s="418"/>
      <c r="O55" s="178">
        <v>0</v>
      </c>
    </row>
    <row r="56" spans="2:16" x14ac:dyDescent="0.25">
      <c r="B56" s="552" t="s">
        <v>684</v>
      </c>
      <c r="C56" s="417"/>
      <c r="D56" s="418"/>
      <c r="E56" s="196">
        <v>0</v>
      </c>
      <c r="F56" s="179">
        <v>0</v>
      </c>
      <c r="G56" s="344">
        <v>0</v>
      </c>
      <c r="H56" s="345">
        <v>0</v>
      </c>
      <c r="I56" s="593">
        <v>0</v>
      </c>
      <c r="J56" s="418"/>
      <c r="K56" s="555">
        <v>0</v>
      </c>
      <c r="L56" s="418"/>
      <c r="M56" s="593">
        <v>14119</v>
      </c>
      <c r="N56" s="418"/>
      <c r="O56" s="179">
        <v>568794.66</v>
      </c>
    </row>
    <row r="57" spans="2:16" x14ac:dyDescent="0.25">
      <c r="B57" s="557" t="s">
        <v>115</v>
      </c>
      <c r="C57" s="417"/>
      <c r="D57" s="418"/>
      <c r="E57" s="177">
        <f>SUM(E52:E56)</f>
        <v>385121</v>
      </c>
      <c r="F57" s="180">
        <f>SUM(F52:F56)</f>
        <v>6466850090.7700005</v>
      </c>
      <c r="G57" s="316">
        <f>SUM(G52:G56)</f>
        <v>2329</v>
      </c>
      <c r="H57" s="317">
        <f>SUM(H52:H56)</f>
        <v>43419452.75</v>
      </c>
      <c r="I57" s="548">
        <v>7709</v>
      </c>
      <c r="J57" s="418"/>
      <c r="K57" s="564">
        <v>5419890</v>
      </c>
      <c r="L57" s="418"/>
      <c r="M57" s="548">
        <v>22860</v>
      </c>
      <c r="N57" s="418"/>
      <c r="O57" s="180">
        <v>1835213.44</v>
      </c>
    </row>
    <row r="58" spans="2:16" ht="0" hidden="1" customHeight="1" x14ac:dyDescent="0.25"/>
    <row r="59" spans="2:16" x14ac:dyDescent="0.25">
      <c r="E59" s="364"/>
    </row>
    <row r="60" spans="2:16" x14ac:dyDescent="0.25">
      <c r="G60" s="710"/>
      <c r="H60" s="335"/>
    </row>
    <row r="62" spans="2:16" x14ac:dyDescent="0.25">
      <c r="G62">
        <f>2240-335</f>
        <v>1905</v>
      </c>
    </row>
  </sheetData>
  <sheetProtection password="C8A1" sheet="1" objects="1" scenarios="1"/>
  <mergeCells count="216">
    <mergeCell ref="B57:D57"/>
    <mergeCell ref="I57:J57"/>
    <mergeCell ref="K57:L57"/>
    <mergeCell ref="M57:N57"/>
    <mergeCell ref="B55:D55"/>
    <mergeCell ref="I55:J55"/>
    <mergeCell ref="K55:L55"/>
    <mergeCell ref="M55:N55"/>
    <mergeCell ref="B56:D56"/>
    <mergeCell ref="I56:J56"/>
    <mergeCell ref="K56:L56"/>
    <mergeCell ref="M56:N56"/>
    <mergeCell ref="B53:D53"/>
    <mergeCell ref="I53:J53"/>
    <mergeCell ref="K53:L53"/>
    <mergeCell ref="M53:N53"/>
    <mergeCell ref="B54:D54"/>
    <mergeCell ref="I54:J54"/>
    <mergeCell ref="K54:L54"/>
    <mergeCell ref="M54:N54"/>
    <mergeCell ref="B51:D51"/>
    <mergeCell ref="I51:J51"/>
    <mergeCell ref="K51:L51"/>
    <mergeCell ref="M51:N51"/>
    <mergeCell ref="B52:D52"/>
    <mergeCell ref="I52:J52"/>
    <mergeCell ref="K52:L52"/>
    <mergeCell ref="M52:N52"/>
    <mergeCell ref="B49:D50"/>
    <mergeCell ref="E49:O49"/>
    <mergeCell ref="E50:F50"/>
    <mergeCell ref="G50:H50"/>
    <mergeCell ref="I50:L50"/>
    <mergeCell ref="M50:O50"/>
    <mergeCell ref="C47:D47"/>
    <mergeCell ref="I47:J47"/>
    <mergeCell ref="K47:L47"/>
    <mergeCell ref="M47:N47"/>
    <mergeCell ref="Q47:R47"/>
    <mergeCell ref="B46:D46"/>
    <mergeCell ref="I46:J46"/>
    <mergeCell ref="K46:L46"/>
    <mergeCell ref="M46:N46"/>
    <mergeCell ref="Q46:R46"/>
    <mergeCell ref="B45:D45"/>
    <mergeCell ref="I45:J45"/>
    <mergeCell ref="K45:L45"/>
    <mergeCell ref="M45:N45"/>
    <mergeCell ref="Q45:R45"/>
    <mergeCell ref="B44:D44"/>
    <mergeCell ref="I44:J44"/>
    <mergeCell ref="K44:L44"/>
    <mergeCell ref="M44:N44"/>
    <mergeCell ref="Q44:R44"/>
    <mergeCell ref="B43:D43"/>
    <mergeCell ref="I43:J43"/>
    <mergeCell ref="K43:L43"/>
    <mergeCell ref="M43:N43"/>
    <mergeCell ref="Q43:R43"/>
    <mergeCell ref="B42:D42"/>
    <mergeCell ref="I42:J42"/>
    <mergeCell ref="K42:L42"/>
    <mergeCell ref="M42:N42"/>
    <mergeCell ref="Q42:R42"/>
    <mergeCell ref="B41:D41"/>
    <mergeCell ref="I41:J41"/>
    <mergeCell ref="K41:L41"/>
    <mergeCell ref="M41:N41"/>
    <mergeCell ref="Q41:R41"/>
    <mergeCell ref="B39:F39"/>
    <mergeCell ref="G39:O39"/>
    <mergeCell ref="P39:T39"/>
    <mergeCell ref="U39:X39"/>
    <mergeCell ref="B40:F40"/>
    <mergeCell ref="G40:H40"/>
    <mergeCell ref="I40:L40"/>
    <mergeCell ref="M40:O40"/>
    <mergeCell ref="P40:R40"/>
    <mergeCell ref="S40:T40"/>
    <mergeCell ref="U40:V40"/>
    <mergeCell ref="W40:X40"/>
    <mergeCell ref="C38:D38"/>
    <mergeCell ref="I38:J38"/>
    <mergeCell ref="K38:L38"/>
    <mergeCell ref="M38:N38"/>
    <mergeCell ref="Q38:R38"/>
    <mergeCell ref="C36:D36"/>
    <mergeCell ref="I36:J36"/>
    <mergeCell ref="K36:L36"/>
    <mergeCell ref="M36:N36"/>
    <mergeCell ref="Q36:R36"/>
    <mergeCell ref="B35:D35"/>
    <mergeCell ref="I35:J35"/>
    <mergeCell ref="K35:L35"/>
    <mergeCell ref="M35:N35"/>
    <mergeCell ref="Q35:R35"/>
    <mergeCell ref="B34:D34"/>
    <mergeCell ref="I34:J34"/>
    <mergeCell ref="K34:L34"/>
    <mergeCell ref="M34:N34"/>
    <mergeCell ref="Q34:R34"/>
    <mergeCell ref="B33:D33"/>
    <mergeCell ref="I33:J33"/>
    <mergeCell ref="K33:L33"/>
    <mergeCell ref="M33:N33"/>
    <mergeCell ref="Q33:R33"/>
    <mergeCell ref="B32:D32"/>
    <mergeCell ref="I32:J32"/>
    <mergeCell ref="K32:L32"/>
    <mergeCell ref="M32:N32"/>
    <mergeCell ref="Q32:R32"/>
    <mergeCell ref="B31:D31"/>
    <mergeCell ref="I31:J31"/>
    <mergeCell ref="K31:L31"/>
    <mergeCell ref="M31:N31"/>
    <mergeCell ref="Q31:R31"/>
    <mergeCell ref="U29:X29"/>
    <mergeCell ref="B30:F30"/>
    <mergeCell ref="G30:H30"/>
    <mergeCell ref="I30:L30"/>
    <mergeCell ref="M30:O30"/>
    <mergeCell ref="P30:R30"/>
    <mergeCell ref="S30:T30"/>
    <mergeCell ref="U30:V30"/>
    <mergeCell ref="W30:X30"/>
    <mergeCell ref="M28:N28"/>
    <mergeCell ref="Q28:R28"/>
    <mergeCell ref="B29:F29"/>
    <mergeCell ref="G29:O29"/>
    <mergeCell ref="P29:T29"/>
    <mergeCell ref="B26:G26"/>
    <mergeCell ref="H26:I26"/>
    <mergeCell ref="J26:K26"/>
    <mergeCell ref="C28:D28"/>
    <mergeCell ref="I28:J28"/>
    <mergeCell ref="K28:L28"/>
    <mergeCell ref="B24:G24"/>
    <mergeCell ref="H24:I24"/>
    <mergeCell ref="J24:K24"/>
    <mergeCell ref="B25:G25"/>
    <mergeCell ref="H25:I25"/>
    <mergeCell ref="J25:K25"/>
    <mergeCell ref="B22:G22"/>
    <mergeCell ref="H22:I22"/>
    <mergeCell ref="J22:K22"/>
    <mergeCell ref="B23:G23"/>
    <mergeCell ref="H23:I23"/>
    <mergeCell ref="J23:K23"/>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Q1"/>
    <mergeCell ref="D2:Q2"/>
    <mergeCell ref="D3:Q3"/>
    <mergeCell ref="B4:G4"/>
    <mergeCell ref="H4:I4"/>
    <mergeCell ref="J4:K4"/>
    <mergeCell ref="L4:M4"/>
    <mergeCell ref="B7:G7"/>
    <mergeCell ref="H7:I7"/>
    <mergeCell ref="J7:K7"/>
    <mergeCell ref="L7:M7"/>
  </mergeCells>
  <pageMargins left="0.25" right="0.25" top="0.25" bottom="0.25" header="0.25" footer="0.25"/>
  <pageSetup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showGridLines="0" zoomScale="90" zoomScaleNormal="90" workbookViewId="0">
      <selection activeCell="AF13" sqref="AF13:AG13"/>
    </sheetView>
  </sheetViews>
  <sheetFormatPr defaultRowHeight="15" x14ac:dyDescent="0.25"/>
  <cols>
    <col min="1" max="1" width="1.140625" customWidth="1"/>
    <col min="2" max="2" width="0.140625" customWidth="1"/>
    <col min="3" max="3" width="30.85546875" customWidth="1"/>
    <col min="4" max="4" width="0.140625" customWidth="1"/>
    <col min="5" max="5" width="1.28515625" customWidth="1"/>
    <col min="6" max="6" width="12.28515625" customWidth="1"/>
    <col min="7" max="7" width="0.140625" customWidth="1"/>
    <col min="8" max="8" width="13.5703125" customWidth="1"/>
    <col min="9" max="9" width="0.140625" customWidth="1"/>
    <col min="10" max="10" width="13.5703125" customWidth="1"/>
    <col min="11" max="11" width="0.140625" customWidth="1"/>
    <col min="12" max="12" width="18" customWidth="1"/>
    <col min="13" max="13" width="0.140625" customWidth="1"/>
    <col min="14" max="14" width="13.5703125" customWidth="1"/>
    <col min="15" max="15" width="0.140625" customWidth="1"/>
    <col min="16" max="16" width="13.5703125" customWidth="1"/>
    <col min="17" max="17" width="0.140625" customWidth="1"/>
    <col min="18" max="18" width="13.5703125" customWidth="1"/>
    <col min="19" max="19" width="0.140625" customWidth="1"/>
    <col min="20" max="20" width="18" customWidth="1"/>
    <col min="21" max="21" width="0.140625" customWidth="1"/>
    <col min="22" max="22" width="13.5703125" customWidth="1"/>
    <col min="23" max="23" width="0.140625" customWidth="1"/>
    <col min="24" max="24" width="18" customWidth="1"/>
    <col min="25" max="25" width="0.140625" customWidth="1"/>
    <col min="26" max="26" width="13.5703125" customWidth="1"/>
    <col min="27" max="27" width="0.140625" customWidth="1"/>
    <col min="28" max="28" width="18" customWidth="1"/>
    <col min="29" max="29" width="0.140625" customWidth="1"/>
    <col min="30" max="30" width="13.5703125" customWidth="1"/>
    <col min="31" max="31" width="0.140625" customWidth="1"/>
    <col min="32" max="32" width="18" customWidth="1"/>
    <col min="33" max="33" width="0.140625" customWidth="1"/>
    <col min="34" max="34" width="13.5703125" customWidth="1"/>
    <col min="35" max="35" width="0.140625" customWidth="1"/>
    <col min="36" max="36" width="18" customWidth="1"/>
    <col min="37" max="37" width="0.140625" customWidth="1"/>
    <col min="38" max="38" width="13.5703125" customWidth="1"/>
    <col min="39" max="39" width="0.140625" customWidth="1"/>
    <col min="40" max="40" width="18" customWidth="1"/>
    <col min="41" max="41" width="0.140625" customWidth="1"/>
    <col min="42" max="42" width="13.5703125" customWidth="1"/>
    <col min="43" max="43" width="0.140625" customWidth="1"/>
    <col min="44" max="44" width="18" customWidth="1"/>
    <col min="45" max="46" width="0.140625" customWidth="1"/>
  </cols>
  <sheetData>
    <row r="1" spans="1:46" ht="18" customHeight="1" x14ac:dyDescent="0.25">
      <c r="A1" s="374"/>
      <c r="B1" s="374"/>
      <c r="C1" s="374"/>
      <c r="D1" s="374"/>
      <c r="E1" s="374"/>
      <c r="F1" s="375" t="s">
        <v>0</v>
      </c>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row>
    <row r="2" spans="1:46" ht="18" customHeight="1" x14ac:dyDescent="0.25">
      <c r="A2" s="374"/>
      <c r="B2" s="374"/>
      <c r="C2" s="374"/>
      <c r="D2" s="374"/>
      <c r="E2" s="374"/>
      <c r="F2" s="375" t="s">
        <v>1</v>
      </c>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row>
    <row r="3" spans="1:46" ht="18" customHeight="1" x14ac:dyDescent="0.25">
      <c r="A3" s="374"/>
      <c r="B3" s="374"/>
      <c r="C3" s="374"/>
      <c r="D3" s="374"/>
      <c r="E3" s="374"/>
      <c r="F3" s="375" t="s">
        <v>2</v>
      </c>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row>
    <row r="4" spans="1:46" ht="18" customHeight="1" x14ac:dyDescent="0.25">
      <c r="C4" s="521" t="s">
        <v>2</v>
      </c>
      <c r="D4" s="374"/>
      <c r="E4" s="594" t="s">
        <v>2</v>
      </c>
      <c r="F4" s="374"/>
      <c r="G4" s="374"/>
      <c r="H4" s="595" t="s">
        <v>2</v>
      </c>
      <c r="I4" s="374"/>
      <c r="J4" s="595" t="s">
        <v>2</v>
      </c>
      <c r="K4" s="374"/>
      <c r="L4" s="595" t="s">
        <v>2</v>
      </c>
      <c r="M4" s="374"/>
      <c r="N4" s="595" t="s">
        <v>2</v>
      </c>
      <c r="O4" s="374"/>
      <c r="P4" s="595" t="s">
        <v>2</v>
      </c>
      <c r="Q4" s="374"/>
      <c r="R4" s="560" t="s">
        <v>2</v>
      </c>
      <c r="S4" s="374"/>
      <c r="T4" s="560" t="s">
        <v>2</v>
      </c>
      <c r="U4" s="374"/>
      <c r="V4" s="560" t="s">
        <v>2</v>
      </c>
      <c r="W4" s="374"/>
      <c r="X4" s="560" t="s">
        <v>2</v>
      </c>
      <c r="Y4" s="374"/>
      <c r="Z4" s="560" t="s">
        <v>2</v>
      </c>
      <c r="AA4" s="374"/>
      <c r="AB4" s="560" t="s">
        <v>2</v>
      </c>
      <c r="AC4" s="374"/>
      <c r="AD4" s="560" t="s">
        <v>2</v>
      </c>
      <c r="AE4" s="374"/>
      <c r="AF4" s="560" t="s">
        <v>2</v>
      </c>
      <c r="AG4" s="374"/>
      <c r="AH4" s="560" t="s">
        <v>2</v>
      </c>
      <c r="AI4" s="374"/>
      <c r="AJ4" s="560" t="s">
        <v>2</v>
      </c>
      <c r="AK4" s="374"/>
      <c r="AL4" s="560" t="s">
        <v>2</v>
      </c>
      <c r="AM4" s="374"/>
      <c r="AN4" s="560" t="s">
        <v>2</v>
      </c>
      <c r="AO4" s="374"/>
      <c r="AP4" s="560" t="s">
        <v>2</v>
      </c>
      <c r="AQ4" s="374"/>
      <c r="AR4" s="560" t="s">
        <v>2</v>
      </c>
      <c r="AS4" s="374"/>
    </row>
    <row r="5" spans="1:46" ht="18" customHeight="1" x14ac:dyDescent="0.25">
      <c r="C5" s="521" t="s">
        <v>705</v>
      </c>
      <c r="D5" s="374"/>
      <c r="E5" s="594" t="s">
        <v>2</v>
      </c>
      <c r="F5" s="374"/>
      <c r="G5" s="374"/>
      <c r="H5" s="595" t="s">
        <v>2</v>
      </c>
      <c r="I5" s="374"/>
      <c r="J5" s="595" t="s">
        <v>2</v>
      </c>
      <c r="K5" s="374"/>
      <c r="L5" s="595" t="s">
        <v>2</v>
      </c>
      <c r="M5" s="374"/>
      <c r="N5" s="595" t="s">
        <v>2</v>
      </c>
      <c r="O5" s="374"/>
      <c r="P5" s="595" t="s">
        <v>2</v>
      </c>
      <c r="Q5" s="374"/>
      <c r="R5" s="560" t="s">
        <v>2</v>
      </c>
      <c r="S5" s="374"/>
      <c r="T5" s="560" t="s">
        <v>2</v>
      </c>
      <c r="U5" s="374"/>
      <c r="V5" s="560" t="s">
        <v>2</v>
      </c>
      <c r="W5" s="374"/>
      <c r="X5" s="560" t="s">
        <v>2</v>
      </c>
      <c r="Y5" s="374"/>
      <c r="Z5" s="560" t="s">
        <v>2</v>
      </c>
      <c r="AA5" s="374"/>
      <c r="AB5" s="560" t="s">
        <v>2</v>
      </c>
      <c r="AC5" s="374"/>
      <c r="AD5" s="560" t="s">
        <v>2</v>
      </c>
      <c r="AE5" s="374"/>
      <c r="AF5" s="560" t="s">
        <v>2</v>
      </c>
      <c r="AG5" s="374"/>
      <c r="AH5" s="560" t="s">
        <v>2</v>
      </c>
      <c r="AI5" s="374"/>
      <c r="AJ5" s="560" t="s">
        <v>2</v>
      </c>
      <c r="AK5" s="374"/>
      <c r="AL5" s="560" t="s">
        <v>2</v>
      </c>
      <c r="AM5" s="374"/>
      <c r="AN5" s="560" t="s">
        <v>2</v>
      </c>
      <c r="AO5" s="374"/>
      <c r="AP5" s="560" t="s">
        <v>2</v>
      </c>
      <c r="AQ5" s="374"/>
      <c r="AR5" s="560" t="s">
        <v>2</v>
      </c>
      <c r="AS5" s="374"/>
    </row>
    <row r="6" spans="1:46" ht="18" customHeight="1" x14ac:dyDescent="0.25">
      <c r="C6" s="594" t="s">
        <v>2</v>
      </c>
      <c r="D6" s="374"/>
      <c r="E6" s="594" t="s">
        <v>2</v>
      </c>
      <c r="F6" s="374"/>
      <c r="G6" s="374"/>
      <c r="H6" s="595" t="s">
        <v>2</v>
      </c>
      <c r="I6" s="374"/>
      <c r="J6" s="595" t="s">
        <v>2</v>
      </c>
      <c r="K6" s="374"/>
      <c r="L6" s="595" t="s">
        <v>2</v>
      </c>
      <c r="M6" s="374"/>
      <c r="N6" s="595" t="s">
        <v>2</v>
      </c>
      <c r="O6" s="374"/>
      <c r="P6" s="595" t="s">
        <v>2</v>
      </c>
      <c r="Q6" s="374"/>
      <c r="R6" s="560" t="s">
        <v>2</v>
      </c>
      <c r="S6" s="374"/>
      <c r="T6" s="560" t="s">
        <v>2</v>
      </c>
      <c r="U6" s="374"/>
      <c r="V6" s="560" t="s">
        <v>2</v>
      </c>
      <c r="W6" s="374"/>
      <c r="X6" s="560" t="s">
        <v>2</v>
      </c>
      <c r="Y6" s="374"/>
      <c r="Z6" s="560" t="s">
        <v>2</v>
      </c>
      <c r="AA6" s="374"/>
      <c r="AB6" s="560" t="s">
        <v>2</v>
      </c>
      <c r="AC6" s="374"/>
      <c r="AD6" s="560" t="s">
        <v>2</v>
      </c>
      <c r="AE6" s="374"/>
      <c r="AF6" s="560" t="s">
        <v>2</v>
      </c>
      <c r="AG6" s="374"/>
      <c r="AH6" s="560" t="s">
        <v>2</v>
      </c>
      <c r="AI6" s="374"/>
      <c r="AJ6" s="560" t="s">
        <v>2</v>
      </c>
      <c r="AK6" s="374"/>
      <c r="AL6" s="560" t="s">
        <v>2</v>
      </c>
      <c r="AM6" s="374"/>
      <c r="AN6" s="560" t="s">
        <v>2</v>
      </c>
      <c r="AO6" s="374"/>
      <c r="AP6" s="560" t="s">
        <v>2</v>
      </c>
      <c r="AQ6" s="374"/>
      <c r="AR6" s="560" t="s">
        <v>2</v>
      </c>
      <c r="AS6" s="374"/>
    </row>
    <row r="7" spans="1:46" ht="18" customHeight="1" x14ac:dyDescent="0.25">
      <c r="C7" s="517" t="s">
        <v>706</v>
      </c>
      <c r="D7" s="374"/>
      <c r="E7" s="374"/>
      <c r="F7" s="374"/>
      <c r="G7" s="374"/>
      <c r="H7" s="374"/>
      <c r="I7" s="374"/>
      <c r="J7" s="374"/>
      <c r="K7" s="374"/>
      <c r="L7" s="374"/>
      <c r="M7" s="374"/>
      <c r="N7" s="374"/>
      <c r="O7" s="374"/>
      <c r="P7" s="374"/>
      <c r="Q7" s="374"/>
      <c r="R7" s="562" t="s">
        <v>687</v>
      </c>
      <c r="S7" s="417"/>
      <c r="T7" s="417"/>
      <c r="U7" s="417"/>
      <c r="V7" s="417"/>
      <c r="W7" s="417"/>
      <c r="X7" s="417"/>
      <c r="Y7" s="417"/>
      <c r="Z7" s="417"/>
      <c r="AA7" s="417"/>
      <c r="AB7" s="417"/>
      <c r="AC7" s="418"/>
      <c r="AD7" s="562" t="s">
        <v>108</v>
      </c>
      <c r="AE7" s="417"/>
      <c r="AF7" s="417"/>
      <c r="AG7" s="417"/>
      <c r="AH7" s="417"/>
      <c r="AI7" s="417"/>
      <c r="AJ7" s="417"/>
      <c r="AK7" s="418"/>
      <c r="AL7" s="562" t="s">
        <v>688</v>
      </c>
      <c r="AM7" s="417"/>
      <c r="AN7" s="417"/>
      <c r="AO7" s="417"/>
      <c r="AP7" s="417"/>
      <c r="AQ7" s="417"/>
      <c r="AR7" s="417"/>
      <c r="AS7" s="418"/>
    </row>
    <row r="8" spans="1:46" ht="18" customHeight="1" x14ac:dyDescent="0.25">
      <c r="C8" s="517" t="s">
        <v>2</v>
      </c>
      <c r="D8" s="374"/>
      <c r="E8" s="374"/>
      <c r="F8" s="374"/>
      <c r="G8" s="374"/>
      <c r="H8" s="374"/>
      <c r="I8" s="374"/>
      <c r="J8" s="374"/>
      <c r="K8" s="374"/>
      <c r="L8" s="374"/>
      <c r="M8" s="374"/>
      <c r="N8" s="374"/>
      <c r="O8" s="374"/>
      <c r="P8" s="374"/>
      <c r="Q8" s="374"/>
      <c r="R8" s="562" t="s">
        <v>689</v>
      </c>
      <c r="S8" s="417"/>
      <c r="T8" s="417"/>
      <c r="U8" s="418"/>
      <c r="V8" s="562" t="s">
        <v>690</v>
      </c>
      <c r="W8" s="417"/>
      <c r="X8" s="417"/>
      <c r="Y8" s="418"/>
      <c r="Z8" s="562" t="s">
        <v>691</v>
      </c>
      <c r="AA8" s="417"/>
      <c r="AB8" s="417"/>
      <c r="AC8" s="418"/>
      <c r="AD8" s="562" t="s">
        <v>692</v>
      </c>
      <c r="AE8" s="417"/>
      <c r="AF8" s="417"/>
      <c r="AG8" s="418"/>
      <c r="AH8" s="562" t="s">
        <v>693</v>
      </c>
      <c r="AI8" s="417"/>
      <c r="AJ8" s="417"/>
      <c r="AK8" s="418"/>
      <c r="AL8" s="562" t="s">
        <v>694</v>
      </c>
      <c r="AM8" s="417"/>
      <c r="AN8" s="417"/>
      <c r="AO8" s="418"/>
      <c r="AP8" s="562" t="s">
        <v>695</v>
      </c>
      <c r="AQ8" s="417"/>
      <c r="AR8" s="417"/>
      <c r="AS8" s="418"/>
    </row>
    <row r="9" spans="1:46" ht="59.1" customHeight="1" x14ac:dyDescent="0.25">
      <c r="C9" s="424" t="s">
        <v>707</v>
      </c>
      <c r="D9" s="417"/>
      <c r="E9" s="417"/>
      <c r="F9" s="417"/>
      <c r="G9" s="418"/>
      <c r="H9" s="596" t="s">
        <v>697</v>
      </c>
      <c r="I9" s="418"/>
      <c r="J9" s="596" t="s">
        <v>708</v>
      </c>
      <c r="K9" s="418"/>
      <c r="L9" s="596" t="s">
        <v>111</v>
      </c>
      <c r="M9" s="418"/>
      <c r="N9" s="596" t="s">
        <v>709</v>
      </c>
      <c r="O9" s="418"/>
      <c r="P9" s="596" t="s">
        <v>710</v>
      </c>
      <c r="Q9" s="418"/>
      <c r="R9" s="566" t="s">
        <v>697</v>
      </c>
      <c r="S9" s="418"/>
      <c r="T9" s="566" t="s">
        <v>111</v>
      </c>
      <c r="U9" s="418"/>
      <c r="V9" s="566" t="s">
        <v>697</v>
      </c>
      <c r="W9" s="418"/>
      <c r="X9" s="566" t="s">
        <v>111</v>
      </c>
      <c r="Y9" s="418"/>
      <c r="Z9" s="566" t="s">
        <v>697</v>
      </c>
      <c r="AA9" s="418"/>
      <c r="AB9" s="566" t="s">
        <v>111</v>
      </c>
      <c r="AC9" s="418"/>
      <c r="AD9" s="566" t="s">
        <v>697</v>
      </c>
      <c r="AE9" s="418"/>
      <c r="AF9" s="566" t="s">
        <v>111</v>
      </c>
      <c r="AG9" s="418"/>
      <c r="AH9" s="566" t="s">
        <v>697</v>
      </c>
      <c r="AI9" s="418"/>
      <c r="AJ9" s="566" t="s">
        <v>111</v>
      </c>
      <c r="AK9" s="418"/>
      <c r="AL9" s="566" t="s">
        <v>697</v>
      </c>
      <c r="AM9" s="418"/>
      <c r="AN9" s="566" t="s">
        <v>111</v>
      </c>
      <c r="AO9" s="418"/>
      <c r="AP9" s="566" t="s">
        <v>697</v>
      </c>
      <c r="AQ9" s="418"/>
      <c r="AR9" s="566" t="s">
        <v>111</v>
      </c>
      <c r="AS9" s="418"/>
    </row>
    <row r="10" spans="1:46" ht="18" customHeight="1" x14ac:dyDescent="0.25">
      <c r="C10" s="599" t="s">
        <v>711</v>
      </c>
      <c r="D10" s="374"/>
      <c r="E10" s="374"/>
      <c r="F10" s="374"/>
      <c r="G10" s="374"/>
      <c r="H10" s="600">
        <v>1252</v>
      </c>
      <c r="I10" s="374"/>
      <c r="J10" s="601">
        <f>H10/'Pool Data I'!$E$24</f>
        <v>2.9950791710424644E-3</v>
      </c>
      <c r="K10" s="374"/>
      <c r="L10" s="602">
        <v>19999703.719999999</v>
      </c>
      <c r="M10" s="374"/>
      <c r="N10" s="603">
        <f>L10/'Pool Data I'!$G$24</f>
        <v>3.0686042329473285E-3</v>
      </c>
      <c r="O10" s="604"/>
      <c r="P10" s="602">
        <v>696649.92</v>
      </c>
      <c r="Q10" s="374"/>
      <c r="R10" s="598">
        <v>280</v>
      </c>
      <c r="S10" s="374"/>
      <c r="T10" s="597">
        <v>2557623.73</v>
      </c>
      <c r="U10" s="374"/>
      <c r="V10" s="598">
        <v>964</v>
      </c>
      <c r="W10" s="374"/>
      <c r="X10" s="597">
        <v>17268920.260000002</v>
      </c>
      <c r="Y10" s="374"/>
      <c r="Z10" s="598">
        <v>8</v>
      </c>
      <c r="AA10" s="374"/>
      <c r="AB10" s="597">
        <v>173159.73</v>
      </c>
      <c r="AC10" s="374"/>
      <c r="AD10" s="598">
        <v>378</v>
      </c>
      <c r="AE10" s="374"/>
      <c r="AF10" s="597">
        <v>7342822.759999997</v>
      </c>
      <c r="AG10" s="374"/>
      <c r="AH10" s="598">
        <v>874</v>
      </c>
      <c r="AI10" s="374"/>
      <c r="AJ10" s="597">
        <v>12656880.960000014</v>
      </c>
      <c r="AK10" s="374"/>
      <c r="AL10" s="598">
        <v>1168</v>
      </c>
      <c r="AM10" s="374"/>
      <c r="AN10" s="597">
        <v>17892446.300000001</v>
      </c>
      <c r="AO10" s="374"/>
      <c r="AP10" s="598">
        <v>84</v>
      </c>
      <c r="AQ10" s="374"/>
      <c r="AR10" s="597">
        <v>2107257.42</v>
      </c>
      <c r="AS10" s="374"/>
    </row>
    <row r="11" spans="1:46" ht="18" customHeight="1" x14ac:dyDescent="0.25">
      <c r="C11" s="607" t="s">
        <v>712</v>
      </c>
      <c r="D11" s="374"/>
      <c r="E11" s="374"/>
      <c r="F11" s="374"/>
      <c r="G11" s="374"/>
      <c r="H11" s="608">
        <v>463</v>
      </c>
      <c r="I11" s="374"/>
      <c r="J11" s="609">
        <f>H11/'Pool Data I'!$E$24</f>
        <v>1.1076051567034035E-3</v>
      </c>
      <c r="K11" s="374"/>
      <c r="L11" s="605">
        <v>7224557.4900000002</v>
      </c>
      <c r="M11" s="374"/>
      <c r="N11" s="609">
        <f>L11/'Pool Data I'!$G$24</f>
        <v>1.1084818057987376E-3</v>
      </c>
      <c r="O11" s="374"/>
      <c r="P11" s="605">
        <v>468021.82</v>
      </c>
      <c r="Q11" s="374"/>
      <c r="R11" s="606">
        <v>108</v>
      </c>
      <c r="S11" s="374"/>
      <c r="T11" s="605">
        <v>1043128.8</v>
      </c>
      <c r="U11" s="374"/>
      <c r="V11" s="606">
        <v>354</v>
      </c>
      <c r="W11" s="374"/>
      <c r="X11" s="605">
        <v>6167864.2000000002</v>
      </c>
      <c r="Y11" s="374"/>
      <c r="Z11" s="606">
        <v>1</v>
      </c>
      <c r="AA11" s="374"/>
      <c r="AB11" s="605">
        <v>13564.49</v>
      </c>
      <c r="AC11" s="374"/>
      <c r="AD11" s="606">
        <v>140</v>
      </c>
      <c r="AE11" s="374"/>
      <c r="AF11" s="605">
        <v>2672394.7299999991</v>
      </c>
      <c r="AG11" s="374"/>
      <c r="AH11" s="606">
        <v>323</v>
      </c>
      <c r="AI11" s="374"/>
      <c r="AJ11" s="605">
        <v>4552162.76</v>
      </c>
      <c r="AK11" s="374"/>
      <c r="AL11" s="606">
        <v>434</v>
      </c>
      <c r="AM11" s="374"/>
      <c r="AN11" s="605">
        <v>6709436.0599999996</v>
      </c>
      <c r="AO11" s="374"/>
      <c r="AP11" s="606">
        <v>29</v>
      </c>
      <c r="AQ11" s="374"/>
      <c r="AR11" s="605">
        <v>515121.43</v>
      </c>
      <c r="AS11" s="374"/>
    </row>
    <row r="12" spans="1:46" ht="18" customHeight="1" x14ac:dyDescent="0.25">
      <c r="C12" s="599" t="s">
        <v>713</v>
      </c>
      <c r="D12" s="374"/>
      <c r="E12" s="374"/>
      <c r="F12" s="374"/>
      <c r="G12" s="374"/>
      <c r="H12" s="600">
        <v>180</v>
      </c>
      <c r="I12" s="374"/>
      <c r="J12" s="601">
        <f>H12/'Pool Data I'!$E$24</f>
        <v>4.3060243673134475E-4</v>
      </c>
      <c r="K12" s="374"/>
      <c r="L12" s="602">
        <v>2970521.46</v>
      </c>
      <c r="M12" s="374"/>
      <c r="N12" s="601">
        <f>L12/'Pool Data I'!$G$24</f>
        <v>4.5577448815411147E-4</v>
      </c>
      <c r="O12" s="374"/>
      <c r="P12" s="602">
        <v>265329.03000000003</v>
      </c>
      <c r="Q12" s="374"/>
      <c r="R12" s="598">
        <v>39</v>
      </c>
      <c r="S12" s="598"/>
      <c r="T12" s="597">
        <v>460929.74</v>
      </c>
      <c r="U12" s="597"/>
      <c r="V12" s="598">
        <v>141</v>
      </c>
      <c r="W12" s="598"/>
      <c r="X12" s="597">
        <v>2509591.7200000002</v>
      </c>
      <c r="Y12" s="597"/>
      <c r="Z12" s="598">
        <v>0</v>
      </c>
      <c r="AA12" s="598"/>
      <c r="AB12" s="597">
        <v>0</v>
      </c>
      <c r="AC12" s="597"/>
      <c r="AD12" s="598">
        <v>62</v>
      </c>
      <c r="AE12" s="598"/>
      <c r="AF12" s="597">
        <v>1323876.4599999997</v>
      </c>
      <c r="AG12" s="597"/>
      <c r="AH12" s="598">
        <v>118</v>
      </c>
      <c r="AI12" s="598"/>
      <c r="AJ12" s="597">
        <v>1646645.0000000012</v>
      </c>
      <c r="AK12" s="597"/>
      <c r="AL12" s="598">
        <v>167</v>
      </c>
      <c r="AM12" s="598"/>
      <c r="AN12" s="597">
        <v>2656971.0699999998</v>
      </c>
      <c r="AO12" s="597"/>
      <c r="AP12" s="598">
        <v>13</v>
      </c>
      <c r="AQ12" s="598"/>
      <c r="AR12" s="597">
        <v>313550.39</v>
      </c>
      <c r="AS12" s="597"/>
    </row>
    <row r="13" spans="1:46" ht="18" customHeight="1" x14ac:dyDescent="0.25">
      <c r="C13" s="607" t="s">
        <v>714</v>
      </c>
      <c r="D13" s="374"/>
      <c r="E13" s="374"/>
      <c r="F13" s="374"/>
      <c r="G13" s="374"/>
      <c r="H13" s="608">
        <v>112</v>
      </c>
      <c r="I13" s="374"/>
      <c r="J13" s="609">
        <f>H13/'Pool Data I'!$E$24</f>
        <v>2.6793040507728117E-4</v>
      </c>
      <c r="K13" s="374"/>
      <c r="L13" s="605">
        <v>1788141.07</v>
      </c>
      <c r="M13" s="374"/>
      <c r="N13" s="609">
        <f>L13/'Pool Data I'!$G$24</f>
        <v>2.743589271785955E-4</v>
      </c>
      <c r="O13" s="374"/>
      <c r="P13" s="605">
        <v>202707.81</v>
      </c>
      <c r="Q13" s="374"/>
      <c r="R13" s="606">
        <v>30</v>
      </c>
      <c r="S13" s="606"/>
      <c r="T13" s="605">
        <v>283681.61</v>
      </c>
      <c r="U13" s="605"/>
      <c r="V13" s="606">
        <v>82</v>
      </c>
      <c r="W13" s="606"/>
      <c r="X13" s="605">
        <v>1504459.46</v>
      </c>
      <c r="Y13" s="605"/>
      <c r="Z13" s="606">
        <v>0</v>
      </c>
      <c r="AA13" s="606"/>
      <c r="AB13" s="605">
        <v>0</v>
      </c>
      <c r="AC13" s="605"/>
      <c r="AD13" s="606">
        <v>24</v>
      </c>
      <c r="AE13" s="606"/>
      <c r="AF13" s="605">
        <v>596365.42000000004</v>
      </c>
      <c r="AG13" s="605"/>
      <c r="AH13" s="606">
        <v>88</v>
      </c>
      <c r="AI13" s="606"/>
      <c r="AJ13" s="605">
        <v>1191775.6500000001</v>
      </c>
      <c r="AK13" s="605"/>
      <c r="AL13" s="606">
        <v>101</v>
      </c>
      <c r="AM13" s="606"/>
      <c r="AN13" s="605">
        <v>1549763.0500000005</v>
      </c>
      <c r="AO13" s="605"/>
      <c r="AP13" s="606">
        <v>11</v>
      </c>
      <c r="AQ13" s="606"/>
      <c r="AR13" s="597">
        <v>238378.02</v>
      </c>
      <c r="AS13" s="597"/>
    </row>
    <row r="14" spans="1:46" ht="18" customHeight="1" x14ac:dyDescent="0.25">
      <c r="C14" s="599" t="s">
        <v>715</v>
      </c>
      <c r="D14" s="374"/>
      <c r="E14" s="374"/>
      <c r="F14" s="374"/>
      <c r="G14" s="374"/>
      <c r="H14" s="600">
        <v>77</v>
      </c>
      <c r="I14" s="374"/>
      <c r="J14" s="601">
        <f>H14/'Pool Data I'!$E$24</f>
        <v>1.8420215349063081E-4</v>
      </c>
      <c r="K14" s="374"/>
      <c r="L14" s="602">
        <v>1428994.14</v>
      </c>
      <c r="M14" s="374"/>
      <c r="N14" s="601">
        <f>L14/'Pool Data I'!$G$24</f>
        <v>2.192541213736004E-4</v>
      </c>
      <c r="O14" s="374"/>
      <c r="P14" s="602">
        <v>174200.68</v>
      </c>
      <c r="Q14" s="374"/>
      <c r="R14" s="598">
        <v>17</v>
      </c>
      <c r="S14" s="598"/>
      <c r="T14" s="597">
        <v>184892.59</v>
      </c>
      <c r="U14" s="597"/>
      <c r="V14" s="598">
        <v>60</v>
      </c>
      <c r="W14" s="598"/>
      <c r="X14" s="597">
        <v>1244101.55</v>
      </c>
      <c r="Y14" s="597"/>
      <c r="Z14" s="598">
        <v>0</v>
      </c>
      <c r="AA14" s="598"/>
      <c r="AB14" s="597">
        <v>0</v>
      </c>
      <c r="AC14" s="597"/>
      <c r="AD14" s="598">
        <v>26</v>
      </c>
      <c r="AE14" s="598"/>
      <c r="AF14" s="597">
        <v>517116.37</v>
      </c>
      <c r="AG14" s="597"/>
      <c r="AH14" s="598">
        <v>51</v>
      </c>
      <c r="AI14" s="598"/>
      <c r="AJ14" s="597">
        <v>911877.77</v>
      </c>
      <c r="AK14" s="597"/>
      <c r="AL14" s="598">
        <v>74</v>
      </c>
      <c r="AM14" s="598"/>
      <c r="AN14" s="597">
        <v>1375905.4399999995</v>
      </c>
      <c r="AO14" s="597"/>
      <c r="AP14" s="598">
        <v>3</v>
      </c>
      <c r="AQ14" s="598"/>
      <c r="AR14" s="597">
        <v>53088.7</v>
      </c>
      <c r="AS14" s="597"/>
    </row>
    <row r="15" spans="1:46" ht="18" customHeight="1" x14ac:dyDescent="0.25">
      <c r="C15" s="607" t="s">
        <v>716</v>
      </c>
      <c r="D15" s="374"/>
      <c r="E15" s="374"/>
      <c r="F15" s="374"/>
      <c r="G15" s="374"/>
      <c r="H15" s="608">
        <v>245</v>
      </c>
      <c r="I15" s="374"/>
      <c r="J15" s="609">
        <f>H15/'Pool Data I'!$E$24</f>
        <v>5.8609776110655262E-4</v>
      </c>
      <c r="K15" s="374"/>
      <c r="L15" s="605">
        <v>4440375.3099999996</v>
      </c>
      <c r="M15" s="374"/>
      <c r="N15" s="609">
        <f>L15/'Pool Data I'!$G$24</f>
        <v>6.8129781635289173E-4</v>
      </c>
      <c r="O15" s="374"/>
      <c r="P15" s="605">
        <v>838579.38</v>
      </c>
      <c r="Q15" s="374"/>
      <c r="R15" s="610">
        <v>66</v>
      </c>
      <c r="S15" s="610"/>
      <c r="T15" s="611">
        <v>691274.7</v>
      </c>
      <c r="U15" s="611"/>
      <c r="V15" s="610">
        <v>179</v>
      </c>
      <c r="W15" s="610"/>
      <c r="X15" s="611">
        <v>3749100.6099999985</v>
      </c>
      <c r="Y15" s="611"/>
      <c r="Z15" s="610">
        <v>0</v>
      </c>
      <c r="AA15" s="610"/>
      <c r="AB15" s="611">
        <v>0</v>
      </c>
      <c r="AC15" s="611"/>
      <c r="AD15" s="610">
        <v>57</v>
      </c>
      <c r="AE15" s="610"/>
      <c r="AF15" s="611">
        <v>1330733.3599999999</v>
      </c>
      <c r="AG15" s="611"/>
      <c r="AH15" s="610">
        <v>188</v>
      </c>
      <c r="AI15" s="610"/>
      <c r="AJ15" s="611">
        <v>3109641.9499999988</v>
      </c>
      <c r="AK15" s="611"/>
      <c r="AL15" s="610">
        <v>226</v>
      </c>
      <c r="AM15" s="610"/>
      <c r="AN15" s="611">
        <v>3799929.8499999992</v>
      </c>
      <c r="AO15" s="611"/>
      <c r="AP15" s="610">
        <v>19</v>
      </c>
      <c r="AQ15" s="610"/>
      <c r="AR15" s="611">
        <v>640445.4600000002</v>
      </c>
      <c r="AS15" s="611"/>
    </row>
    <row r="16" spans="1:46" ht="18" customHeight="1" x14ac:dyDescent="0.25">
      <c r="C16" s="616" t="s">
        <v>115</v>
      </c>
      <c r="D16" s="417"/>
      <c r="E16" s="616" t="s">
        <v>2</v>
      </c>
      <c r="F16" s="417"/>
      <c r="G16" s="417"/>
      <c r="H16" s="617">
        <f>SUM(H10:I15)</f>
        <v>2329</v>
      </c>
      <c r="I16" s="417"/>
      <c r="J16" s="614">
        <f>SUM(J10:K15)</f>
        <v>5.5715170841516767E-3</v>
      </c>
      <c r="K16" s="417"/>
      <c r="L16" s="615">
        <f>SUM(L10:M15)</f>
        <v>37852293.190000005</v>
      </c>
      <c r="M16" s="417"/>
      <c r="N16" s="614">
        <f>SUM(N10:O15)</f>
        <v>5.8077713918052659E-3</v>
      </c>
      <c r="O16" s="417"/>
      <c r="P16" s="615">
        <f>SUM(P10:Q15)</f>
        <v>2645488.6400000001</v>
      </c>
      <c r="Q16" s="417"/>
      <c r="R16" s="612">
        <f>SUM(R10:S15)</f>
        <v>540</v>
      </c>
      <c r="S16" s="417"/>
      <c r="T16" s="613">
        <f>SUM(T10:U15)</f>
        <v>5221531.1700000009</v>
      </c>
      <c r="U16" s="417"/>
      <c r="V16" s="612">
        <f>SUM(V10:W15)</f>
        <v>1780</v>
      </c>
      <c r="W16" s="417"/>
      <c r="X16" s="613">
        <f>SUM(X10:Y15)</f>
        <v>32444037.800000001</v>
      </c>
      <c r="Y16" s="417"/>
      <c r="Z16" s="612">
        <f>SUM(Z10:AA15)</f>
        <v>9</v>
      </c>
      <c r="AA16" s="417"/>
      <c r="AB16" s="613">
        <f>SUM(AB10:AC15)</f>
        <v>186724.22</v>
      </c>
      <c r="AC16" s="417"/>
      <c r="AD16" s="612">
        <f>SUM(AD10:AE15)</f>
        <v>687</v>
      </c>
      <c r="AE16" s="417"/>
      <c r="AF16" s="613">
        <f>SUM(AF10:AG15)</f>
        <v>13783309.099999994</v>
      </c>
      <c r="AG16" s="417"/>
      <c r="AH16" s="612">
        <f>SUM(AH10:AI15)</f>
        <v>1642</v>
      </c>
      <c r="AI16" s="417"/>
      <c r="AJ16" s="613">
        <f>SUM(AJ10:AK15)</f>
        <v>24068984.090000011</v>
      </c>
      <c r="AK16" s="417"/>
      <c r="AL16" s="612">
        <f>SUM(AL10:AM15)</f>
        <v>2170</v>
      </c>
      <c r="AM16" s="417"/>
      <c r="AN16" s="613">
        <f>SUM(AN10:AO15)</f>
        <v>33984451.770000003</v>
      </c>
      <c r="AO16" s="417"/>
      <c r="AP16" s="612">
        <f>SUM(AP10:AQ15)</f>
        <v>159</v>
      </c>
      <c r="AQ16" s="417"/>
      <c r="AR16" s="613">
        <f>SUM(AR10:AS15)</f>
        <v>3867841.4200000009</v>
      </c>
      <c r="AS16" s="417"/>
    </row>
    <row r="17" spans="3:45" ht="12.95" customHeight="1" x14ac:dyDescent="0.25"/>
    <row r="18" spans="3:45" ht="350.65" customHeight="1" x14ac:dyDescent="0.25">
      <c r="C18" s="618"/>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20"/>
    </row>
    <row r="19" spans="3:45" ht="15" customHeight="1" x14ac:dyDescent="0.25"/>
    <row r="20" spans="3:45" ht="18" customHeight="1" x14ac:dyDescent="0.25">
      <c r="C20" s="521" t="s">
        <v>717</v>
      </c>
      <c r="D20" s="374"/>
      <c r="E20" s="374"/>
      <c r="F20" s="374"/>
      <c r="G20" s="374"/>
      <c r="H20" s="621" t="s">
        <v>718</v>
      </c>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row>
    <row r="21" spans="3:45" ht="15.95" customHeight="1" x14ac:dyDescent="0.25">
      <c r="C21" s="607" t="s">
        <v>2</v>
      </c>
      <c r="D21" s="374"/>
      <c r="E21" s="565" t="s">
        <v>2</v>
      </c>
      <c r="F21" s="374"/>
      <c r="G21" s="374"/>
      <c r="H21" s="560" t="s">
        <v>2</v>
      </c>
      <c r="I21" s="374"/>
      <c r="J21" s="560" t="s">
        <v>2</v>
      </c>
      <c r="K21" s="374"/>
      <c r="L21" s="560" t="s">
        <v>2</v>
      </c>
      <c r="M21" s="374"/>
      <c r="N21" s="560" t="s">
        <v>2</v>
      </c>
      <c r="O21" s="374"/>
      <c r="P21" s="560" t="s">
        <v>2</v>
      </c>
      <c r="Q21" s="374"/>
      <c r="R21" s="560" t="s">
        <v>2</v>
      </c>
      <c r="S21" s="374"/>
      <c r="T21" s="560" t="s">
        <v>2</v>
      </c>
      <c r="U21" s="374"/>
      <c r="V21" s="560" t="s">
        <v>2</v>
      </c>
      <c r="W21" s="374"/>
      <c r="X21" s="560" t="s">
        <v>2</v>
      </c>
      <c r="Y21" s="374"/>
      <c r="Z21" s="560" t="s">
        <v>2</v>
      </c>
      <c r="AA21" s="374"/>
      <c r="AB21" s="560" t="s">
        <v>2</v>
      </c>
      <c r="AC21" s="374"/>
      <c r="AD21" s="560" t="s">
        <v>2</v>
      </c>
      <c r="AE21" s="374"/>
      <c r="AF21" s="560" t="s">
        <v>2</v>
      </c>
      <c r="AG21" s="374"/>
      <c r="AH21" s="560" t="s">
        <v>2</v>
      </c>
      <c r="AI21" s="374"/>
      <c r="AJ21" s="560" t="s">
        <v>2</v>
      </c>
      <c r="AK21" s="374"/>
      <c r="AL21" s="560" t="s">
        <v>2</v>
      </c>
      <c r="AM21" s="374"/>
      <c r="AN21" s="560" t="s">
        <v>2</v>
      </c>
      <c r="AO21" s="374"/>
      <c r="AP21" s="560" t="s">
        <v>2</v>
      </c>
      <c r="AQ21" s="374"/>
      <c r="AR21" s="560" t="s">
        <v>2</v>
      </c>
      <c r="AS21" s="374"/>
    </row>
    <row r="22" spans="3:45" ht="18" customHeight="1" x14ac:dyDescent="0.25">
      <c r="C22" s="517" t="s">
        <v>717</v>
      </c>
      <c r="D22" s="374"/>
      <c r="E22" s="374"/>
      <c r="F22" s="374"/>
      <c r="G22" s="374"/>
      <c r="H22" s="374"/>
      <c r="I22" s="374"/>
      <c r="J22" s="374"/>
      <c r="K22" s="374"/>
      <c r="L22" s="374"/>
      <c r="M22" s="374"/>
      <c r="N22" s="374"/>
      <c r="O22" s="374"/>
      <c r="P22" s="374"/>
      <c r="Q22" s="374"/>
      <c r="R22" s="562" t="s">
        <v>687</v>
      </c>
      <c r="S22" s="417"/>
      <c r="T22" s="417"/>
      <c r="U22" s="417"/>
      <c r="V22" s="417"/>
      <c r="W22" s="417"/>
      <c r="X22" s="417"/>
      <c r="Y22" s="417"/>
      <c r="Z22" s="417"/>
      <c r="AA22" s="417"/>
      <c r="AB22" s="417"/>
      <c r="AC22" s="418"/>
      <c r="AD22" s="562" t="s">
        <v>108</v>
      </c>
      <c r="AE22" s="417"/>
      <c r="AF22" s="417"/>
      <c r="AG22" s="417"/>
      <c r="AH22" s="417"/>
      <c r="AI22" s="417"/>
      <c r="AJ22" s="417"/>
      <c r="AK22" s="418"/>
      <c r="AL22" s="562" t="s">
        <v>688</v>
      </c>
      <c r="AM22" s="417"/>
      <c r="AN22" s="417"/>
      <c r="AO22" s="417"/>
      <c r="AP22" s="417"/>
      <c r="AQ22" s="417"/>
      <c r="AR22" s="417"/>
      <c r="AS22" s="418"/>
    </row>
    <row r="23" spans="3:45" ht="18" customHeight="1" x14ac:dyDescent="0.25">
      <c r="C23" s="517" t="s">
        <v>2</v>
      </c>
      <c r="D23" s="374"/>
      <c r="E23" s="374"/>
      <c r="F23" s="374"/>
      <c r="G23" s="374"/>
      <c r="H23" s="374"/>
      <c r="I23" s="374"/>
      <c r="J23" s="374"/>
      <c r="K23" s="374"/>
      <c r="L23" s="374"/>
      <c r="M23" s="374"/>
      <c r="N23" s="374"/>
      <c r="O23" s="374"/>
      <c r="P23" s="374"/>
      <c r="Q23" s="374"/>
      <c r="R23" s="562" t="s">
        <v>689</v>
      </c>
      <c r="S23" s="417"/>
      <c r="T23" s="417"/>
      <c r="U23" s="418"/>
      <c r="V23" s="562" t="s">
        <v>690</v>
      </c>
      <c r="W23" s="417"/>
      <c r="X23" s="417"/>
      <c r="Y23" s="418"/>
      <c r="Z23" s="562" t="s">
        <v>691</v>
      </c>
      <c r="AA23" s="417"/>
      <c r="AB23" s="417"/>
      <c r="AC23" s="418"/>
      <c r="AD23" s="562" t="s">
        <v>692</v>
      </c>
      <c r="AE23" s="417"/>
      <c r="AF23" s="417"/>
      <c r="AG23" s="418"/>
      <c r="AH23" s="562" t="s">
        <v>693</v>
      </c>
      <c r="AI23" s="417"/>
      <c r="AJ23" s="417"/>
      <c r="AK23" s="418"/>
      <c r="AL23" s="562" t="s">
        <v>694</v>
      </c>
      <c r="AM23" s="417"/>
      <c r="AN23" s="417"/>
      <c r="AO23" s="418"/>
      <c r="AP23" s="562" t="s">
        <v>695</v>
      </c>
      <c r="AQ23" s="417"/>
      <c r="AR23" s="417"/>
      <c r="AS23" s="418"/>
    </row>
    <row r="24" spans="3:45" ht="62.25" customHeight="1" x14ac:dyDescent="0.25">
      <c r="C24" s="424" t="s">
        <v>719</v>
      </c>
      <c r="D24" s="417"/>
      <c r="E24" s="417"/>
      <c r="F24" s="417"/>
      <c r="G24" s="418"/>
      <c r="H24" s="429" t="s">
        <v>697</v>
      </c>
      <c r="I24" s="418"/>
      <c r="J24" s="429" t="s">
        <v>708</v>
      </c>
      <c r="K24" s="418"/>
      <c r="L24" s="429" t="s">
        <v>111</v>
      </c>
      <c r="M24" s="418"/>
      <c r="N24" s="429" t="s">
        <v>709</v>
      </c>
      <c r="O24" s="418"/>
      <c r="P24" s="429" t="s">
        <v>710</v>
      </c>
      <c r="Q24" s="418"/>
      <c r="R24" s="566" t="s">
        <v>697</v>
      </c>
      <c r="S24" s="418"/>
      <c r="T24" s="566" t="s">
        <v>111</v>
      </c>
      <c r="U24" s="418"/>
      <c r="V24" s="566" t="s">
        <v>697</v>
      </c>
      <c r="W24" s="418"/>
      <c r="X24" s="566" t="s">
        <v>111</v>
      </c>
      <c r="Y24" s="418"/>
      <c r="Z24" s="566" t="s">
        <v>697</v>
      </c>
      <c r="AA24" s="418"/>
      <c r="AB24" s="566" t="s">
        <v>111</v>
      </c>
      <c r="AC24" s="418"/>
      <c r="AD24" s="566" t="s">
        <v>697</v>
      </c>
      <c r="AE24" s="418"/>
      <c r="AF24" s="566" t="s">
        <v>111</v>
      </c>
      <c r="AG24" s="418"/>
      <c r="AH24" s="566" t="s">
        <v>697</v>
      </c>
      <c r="AI24" s="418"/>
      <c r="AJ24" s="566" t="s">
        <v>111</v>
      </c>
      <c r="AK24" s="418"/>
      <c r="AL24" s="566" t="s">
        <v>697</v>
      </c>
      <c r="AM24" s="418"/>
      <c r="AN24" s="566" t="s">
        <v>111</v>
      </c>
      <c r="AO24" s="418"/>
      <c r="AP24" s="566" t="s">
        <v>697</v>
      </c>
      <c r="AQ24" s="418"/>
      <c r="AR24" s="566" t="s">
        <v>111</v>
      </c>
      <c r="AS24" s="418"/>
    </row>
    <row r="25" spans="3:45" ht="18" customHeight="1" x14ac:dyDescent="0.25">
      <c r="C25" s="599" t="s">
        <v>720</v>
      </c>
      <c r="D25" s="374"/>
      <c r="E25" s="374"/>
      <c r="F25" s="374"/>
      <c r="G25" s="374"/>
      <c r="H25" s="622">
        <v>1135</v>
      </c>
      <c r="I25" s="374"/>
      <c r="J25" s="623">
        <f>H25/'Pool Data I'!$E$24</f>
        <v>2.7151875871670905E-3</v>
      </c>
      <c r="K25" s="374"/>
      <c r="L25" s="624">
        <v>14268222.24</v>
      </c>
      <c r="M25" s="374"/>
      <c r="N25" s="708">
        <f>L25/'Pool Data I'!$G$24</f>
        <v>2.189208789053862E-3</v>
      </c>
      <c r="O25" s="604"/>
      <c r="P25" s="624">
        <v>6529386.9100000001</v>
      </c>
      <c r="Q25" s="374"/>
      <c r="R25" s="598">
        <v>147</v>
      </c>
      <c r="S25" s="374"/>
      <c r="T25" s="597">
        <v>1080644.33</v>
      </c>
      <c r="U25" s="374"/>
      <c r="V25" s="598">
        <v>986</v>
      </c>
      <c r="W25" s="374"/>
      <c r="X25" s="597">
        <v>13145346.550000001</v>
      </c>
      <c r="Y25" s="374"/>
      <c r="Z25" s="598">
        <v>2</v>
      </c>
      <c r="AA25" s="374"/>
      <c r="AB25" s="597">
        <v>42231.360000000001</v>
      </c>
      <c r="AC25" s="374"/>
      <c r="AD25" s="598">
        <v>501</v>
      </c>
      <c r="AE25" s="374"/>
      <c r="AF25" s="597">
        <v>6988851.79</v>
      </c>
      <c r="AG25" s="374"/>
      <c r="AH25" s="598">
        <v>634</v>
      </c>
      <c r="AI25" s="374"/>
      <c r="AJ25" s="597">
        <v>7279370.4500000002</v>
      </c>
      <c r="AK25" s="374"/>
      <c r="AL25" s="598">
        <v>1081</v>
      </c>
      <c r="AM25" s="374"/>
      <c r="AN25" s="597">
        <v>13288791.85</v>
      </c>
      <c r="AO25" s="374"/>
      <c r="AP25" s="598">
        <v>54</v>
      </c>
      <c r="AQ25" s="374"/>
      <c r="AR25" s="597">
        <v>979430.39</v>
      </c>
      <c r="AS25" s="374"/>
    </row>
    <row r="26" spans="3:45" ht="18" customHeight="1" x14ac:dyDescent="0.25">
      <c r="C26" s="607" t="s">
        <v>711</v>
      </c>
      <c r="D26" s="374"/>
      <c r="E26" s="374"/>
      <c r="F26" s="374"/>
      <c r="G26" s="374"/>
      <c r="H26" s="626">
        <v>1</v>
      </c>
      <c r="I26" s="374"/>
      <c r="J26" s="627">
        <f>H26/'Pool Data I'!$E$24</f>
        <v>2.3922357596185818E-6</v>
      </c>
      <c r="K26" s="374"/>
      <c r="L26" s="628">
        <v>8193.2099999999991</v>
      </c>
      <c r="M26" s="374"/>
      <c r="N26" s="707">
        <f>L26/'Pool Data I'!$G$24</f>
        <v>1.2571045671183764E-6</v>
      </c>
      <c r="O26" s="604"/>
      <c r="P26" s="628">
        <v>8414.7900000000009</v>
      </c>
      <c r="Q26" s="374"/>
      <c r="R26" s="606">
        <v>0</v>
      </c>
      <c r="S26" s="374"/>
      <c r="T26" s="605">
        <v>0</v>
      </c>
      <c r="U26" s="374"/>
      <c r="V26" s="606">
        <v>1</v>
      </c>
      <c r="W26" s="374"/>
      <c r="X26" s="605">
        <v>8193.2099999999991</v>
      </c>
      <c r="Y26" s="374"/>
      <c r="Z26" s="606">
        <v>0</v>
      </c>
      <c r="AA26" s="374"/>
      <c r="AB26" s="605">
        <v>0</v>
      </c>
      <c r="AC26" s="374"/>
      <c r="AD26" s="606">
        <v>1</v>
      </c>
      <c r="AE26" s="374"/>
      <c r="AF26" s="605">
        <v>8193.2099999999991</v>
      </c>
      <c r="AG26" s="605"/>
      <c r="AH26" s="606">
        <v>0</v>
      </c>
      <c r="AI26" s="374"/>
      <c r="AJ26" s="605">
        <v>0</v>
      </c>
      <c r="AK26" s="374"/>
      <c r="AL26" s="606">
        <v>1</v>
      </c>
      <c r="AM26" s="374"/>
      <c r="AN26" s="605">
        <v>8193.2099999999991</v>
      </c>
      <c r="AO26" s="374"/>
      <c r="AP26" s="606">
        <v>0</v>
      </c>
      <c r="AQ26" s="374"/>
      <c r="AR26" s="605">
        <v>0</v>
      </c>
      <c r="AS26" s="374"/>
    </row>
    <row r="27" spans="3:45" ht="18" customHeight="1" x14ac:dyDescent="0.25">
      <c r="C27" s="599" t="s">
        <v>712</v>
      </c>
      <c r="D27" s="374"/>
      <c r="E27" s="374"/>
      <c r="F27" s="374"/>
      <c r="G27" s="374"/>
      <c r="H27" s="622">
        <v>60</v>
      </c>
      <c r="I27" s="374"/>
      <c r="J27" s="623">
        <f>H27/'Pool Data I'!$E$24</f>
        <v>1.4353414557711491E-4</v>
      </c>
      <c r="K27" s="374"/>
      <c r="L27" s="624">
        <v>388069.12000000017</v>
      </c>
      <c r="M27" s="374"/>
      <c r="N27" s="625">
        <f>L27/'Pool Data I'!$G$24</f>
        <v>5.9542409276658293E-5</v>
      </c>
      <c r="O27" s="374"/>
      <c r="P27" s="624">
        <v>394490.47999999992</v>
      </c>
      <c r="Q27" s="374"/>
      <c r="R27" s="598">
        <v>8</v>
      </c>
      <c r="S27" s="374"/>
      <c r="T27" s="597">
        <v>4273.9299999999994</v>
      </c>
      <c r="U27" s="374"/>
      <c r="V27" s="598">
        <v>52</v>
      </c>
      <c r="W27" s="374"/>
      <c r="X27" s="597">
        <v>383795.19000000018</v>
      </c>
      <c r="Y27" s="374"/>
      <c r="Z27" s="598">
        <v>0</v>
      </c>
      <c r="AA27" s="374"/>
      <c r="AB27" s="597">
        <v>0</v>
      </c>
      <c r="AC27" s="374"/>
      <c r="AD27" s="598">
        <v>26</v>
      </c>
      <c r="AE27" s="374"/>
      <c r="AF27" s="597">
        <v>146670.86000000002</v>
      </c>
      <c r="AG27" s="597"/>
      <c r="AH27" s="598">
        <v>34</v>
      </c>
      <c r="AI27" s="374"/>
      <c r="AJ27" s="597">
        <v>241398.25999999995</v>
      </c>
      <c r="AK27" s="374"/>
      <c r="AL27" s="598">
        <v>58</v>
      </c>
      <c r="AM27" s="374"/>
      <c r="AN27" s="597">
        <v>386898.42000000016</v>
      </c>
      <c r="AO27" s="374"/>
      <c r="AP27" s="598">
        <v>2</v>
      </c>
      <c r="AQ27" s="374"/>
      <c r="AR27" s="597">
        <v>1170.6999999999998</v>
      </c>
      <c r="AS27" s="374"/>
    </row>
    <row r="28" spans="3:45" ht="18" customHeight="1" x14ac:dyDescent="0.25">
      <c r="C28" s="607" t="s">
        <v>713</v>
      </c>
      <c r="D28" s="374"/>
      <c r="E28" s="374"/>
      <c r="F28" s="374"/>
      <c r="G28" s="374"/>
      <c r="H28" s="626">
        <v>53</v>
      </c>
      <c r="I28" s="374"/>
      <c r="J28" s="627">
        <f>H28/'Pool Data I'!$E$24</f>
        <v>1.2678849525978484E-4</v>
      </c>
      <c r="K28" s="374"/>
      <c r="L28" s="628">
        <v>363293.8899999999</v>
      </c>
      <c r="M28" s="374"/>
      <c r="N28" s="629">
        <f>L28/'Pool Data I'!$G$24</f>
        <v>5.5741084181316107E-5</v>
      </c>
      <c r="O28" s="374"/>
      <c r="P28" s="628">
        <v>390599.61000000004</v>
      </c>
      <c r="Q28" s="374"/>
      <c r="R28" s="606">
        <v>7</v>
      </c>
      <c r="S28" s="374"/>
      <c r="T28" s="605">
        <v>11727.51</v>
      </c>
      <c r="U28" s="374"/>
      <c r="V28" s="606">
        <v>46</v>
      </c>
      <c r="W28" s="374"/>
      <c r="X28" s="605">
        <v>351566.37999999989</v>
      </c>
      <c r="Y28" s="374"/>
      <c r="Z28" s="606">
        <v>0</v>
      </c>
      <c r="AA28" s="374"/>
      <c r="AB28" s="605">
        <v>0</v>
      </c>
      <c r="AC28" s="374"/>
      <c r="AD28" s="606">
        <v>19</v>
      </c>
      <c r="AE28" s="374"/>
      <c r="AF28" s="605">
        <v>184579.21</v>
      </c>
      <c r="AG28" s="605"/>
      <c r="AH28" s="606">
        <v>34</v>
      </c>
      <c r="AI28" s="374"/>
      <c r="AJ28" s="605">
        <v>178714.68000000005</v>
      </c>
      <c r="AK28" s="374"/>
      <c r="AL28" s="606">
        <v>48</v>
      </c>
      <c r="AM28" s="374"/>
      <c r="AN28" s="605">
        <v>316380</v>
      </c>
      <c r="AO28" s="374"/>
      <c r="AP28" s="606">
        <v>5</v>
      </c>
      <c r="AQ28" s="374"/>
      <c r="AR28" s="605">
        <v>46913.89</v>
      </c>
      <c r="AS28" s="374"/>
    </row>
    <row r="29" spans="3:45" ht="18" customHeight="1" x14ac:dyDescent="0.25">
      <c r="C29" s="599" t="s">
        <v>714</v>
      </c>
      <c r="D29" s="374"/>
      <c r="E29" s="374"/>
      <c r="F29" s="374"/>
      <c r="G29" s="374"/>
      <c r="H29" s="622">
        <v>26</v>
      </c>
      <c r="I29" s="374"/>
      <c r="J29" s="623">
        <f>H29/'Pool Data I'!$E$24</f>
        <v>6.2198129750083131E-5</v>
      </c>
      <c r="K29" s="374"/>
      <c r="L29" s="624">
        <v>181186.06000000006</v>
      </c>
      <c r="M29" s="374"/>
      <c r="N29" s="625">
        <f>L29/'Pool Data I'!$G$24</f>
        <v>2.7799827359994954E-5</v>
      </c>
      <c r="O29" s="374"/>
      <c r="P29" s="624">
        <v>197226.08</v>
      </c>
      <c r="Q29" s="374"/>
      <c r="R29" s="598">
        <v>2</v>
      </c>
      <c r="S29" s="374"/>
      <c r="T29" s="597">
        <v>1262.6100000000001</v>
      </c>
      <c r="U29" s="374"/>
      <c r="V29" s="598">
        <v>24</v>
      </c>
      <c r="W29" s="374"/>
      <c r="X29" s="597">
        <v>179923.45000000007</v>
      </c>
      <c r="Y29" s="374"/>
      <c r="Z29" s="598">
        <v>0</v>
      </c>
      <c r="AA29" s="374"/>
      <c r="AB29" s="597">
        <v>0</v>
      </c>
      <c r="AC29" s="374"/>
      <c r="AD29" s="598">
        <v>11</v>
      </c>
      <c r="AE29" s="374"/>
      <c r="AF29" s="597">
        <v>90437.65</v>
      </c>
      <c r="AG29" s="597"/>
      <c r="AH29" s="598">
        <v>15</v>
      </c>
      <c r="AI29" s="374"/>
      <c r="AJ29" s="597">
        <v>90748.41</v>
      </c>
      <c r="AK29" s="374"/>
      <c r="AL29" s="598">
        <v>25</v>
      </c>
      <c r="AM29" s="374"/>
      <c r="AN29" s="597">
        <v>180267.45000000007</v>
      </c>
      <c r="AO29" s="374"/>
      <c r="AP29" s="598">
        <v>1</v>
      </c>
      <c r="AQ29" s="374"/>
      <c r="AR29" s="597">
        <v>918.61</v>
      </c>
      <c r="AS29" s="374"/>
    </row>
    <row r="30" spans="3:45" s="315" customFormat="1" ht="18" customHeight="1" x14ac:dyDescent="0.25">
      <c r="C30" s="419" t="s">
        <v>715</v>
      </c>
      <c r="D30" s="374"/>
      <c r="E30" s="374"/>
      <c r="F30" s="374"/>
      <c r="G30" s="374"/>
      <c r="H30" s="633">
        <v>35</v>
      </c>
      <c r="I30" s="374"/>
      <c r="J30" s="634">
        <f>H30/'Pool Data I'!$E$24</f>
        <v>8.3728251586650366E-5</v>
      </c>
      <c r="K30" s="374"/>
      <c r="L30" s="630">
        <v>376035.51999999996</v>
      </c>
      <c r="M30" s="374"/>
      <c r="N30" s="635">
        <f>L30/'Pool Data I'!$G$24</f>
        <v>5.7696064130021509E-5</v>
      </c>
      <c r="O30" s="374"/>
      <c r="P30" s="630">
        <v>391022.20999999996</v>
      </c>
      <c r="Q30" s="374"/>
      <c r="R30" s="631">
        <v>4</v>
      </c>
      <c r="S30" s="374"/>
      <c r="T30" s="632">
        <v>4963.33</v>
      </c>
      <c r="U30" s="374"/>
      <c r="V30" s="631">
        <v>31</v>
      </c>
      <c r="W30" s="374"/>
      <c r="X30" s="632">
        <v>371072.18999999994</v>
      </c>
      <c r="Y30" s="374"/>
      <c r="Z30" s="631">
        <v>0</v>
      </c>
      <c r="AA30" s="374"/>
      <c r="AB30" s="632">
        <v>0</v>
      </c>
      <c r="AC30" s="374"/>
      <c r="AD30" s="631">
        <v>11</v>
      </c>
      <c r="AE30" s="374"/>
      <c r="AF30" s="632">
        <v>186376.23</v>
      </c>
      <c r="AG30" s="632"/>
      <c r="AH30" s="631">
        <v>24</v>
      </c>
      <c r="AI30" s="374"/>
      <c r="AJ30" s="632">
        <v>189659.29</v>
      </c>
      <c r="AK30" s="374"/>
      <c r="AL30" s="631">
        <v>32</v>
      </c>
      <c r="AM30" s="374"/>
      <c r="AN30" s="632">
        <v>352312.43999999994</v>
      </c>
      <c r="AO30" s="374"/>
      <c r="AP30" s="631">
        <v>3</v>
      </c>
      <c r="AQ30" s="374"/>
      <c r="AR30" s="632">
        <v>23723.08</v>
      </c>
      <c r="AS30" s="374"/>
    </row>
    <row r="31" spans="3:45" s="315" customFormat="1" ht="18" customHeight="1" x14ac:dyDescent="0.25">
      <c r="C31" s="599" t="s">
        <v>716</v>
      </c>
      <c r="D31" s="374"/>
      <c r="E31" s="374"/>
      <c r="F31" s="374"/>
      <c r="G31" s="374"/>
      <c r="H31" s="622">
        <v>44</v>
      </c>
      <c r="I31" s="374"/>
      <c r="J31" s="623">
        <f>H31/'Pool Data I'!$E$24</f>
        <v>1.052583734232176E-4</v>
      </c>
      <c r="K31" s="374"/>
      <c r="L31" s="624">
        <v>335796.86000000004</v>
      </c>
      <c r="M31" s="374"/>
      <c r="N31" s="625">
        <f>L31/'Pool Data I'!$G$24</f>
        <v>5.1522146549400062E-5</v>
      </c>
      <c r="O31" s="374"/>
      <c r="P31" s="624">
        <v>365173.44</v>
      </c>
      <c r="Q31" s="374"/>
      <c r="R31" s="598">
        <v>7</v>
      </c>
      <c r="S31" s="374"/>
      <c r="T31" s="597">
        <v>12007.050000000001</v>
      </c>
      <c r="U31" s="374"/>
      <c r="V31" s="598">
        <v>37</v>
      </c>
      <c r="W31" s="374"/>
      <c r="X31" s="597">
        <v>323789.81</v>
      </c>
      <c r="Y31" s="374"/>
      <c r="Z31" s="598">
        <v>0</v>
      </c>
      <c r="AA31" s="374"/>
      <c r="AB31" s="597">
        <v>0</v>
      </c>
      <c r="AC31" s="374"/>
      <c r="AD31" s="598">
        <v>19</v>
      </c>
      <c r="AE31" s="374"/>
      <c r="AF31" s="636">
        <v>151723.4</v>
      </c>
      <c r="AG31" s="636"/>
      <c r="AH31" s="598">
        <v>25</v>
      </c>
      <c r="AI31" s="374"/>
      <c r="AJ31" s="597">
        <v>184073.46</v>
      </c>
      <c r="AK31" s="374"/>
      <c r="AL31" s="598">
        <v>41</v>
      </c>
      <c r="AM31" s="374"/>
      <c r="AN31" s="597">
        <v>309285.93</v>
      </c>
      <c r="AO31" s="374"/>
      <c r="AP31" s="598">
        <v>3</v>
      </c>
      <c r="AQ31" s="374"/>
      <c r="AR31" s="597">
        <v>26510.93</v>
      </c>
      <c r="AS31" s="374"/>
    </row>
    <row r="32" spans="3:45" ht="18" customHeight="1" x14ac:dyDescent="0.25">
      <c r="C32" s="616" t="s">
        <v>115</v>
      </c>
      <c r="D32" s="417"/>
      <c r="E32" s="616" t="s">
        <v>2</v>
      </c>
      <c r="F32" s="417"/>
      <c r="G32" s="417"/>
      <c r="H32" s="639">
        <f>SUM(H25:I31)</f>
        <v>1354</v>
      </c>
      <c r="I32" s="417"/>
      <c r="J32" s="637">
        <f>SUM(J25:K31)</f>
        <v>3.2390872185235598E-3</v>
      </c>
      <c r="K32" s="417"/>
      <c r="L32" s="638">
        <f>SUM(L25:M31)</f>
        <v>15920796.900000002</v>
      </c>
      <c r="M32" s="417"/>
      <c r="N32" s="637">
        <f>SUM(N25:O31)</f>
        <v>2.4427674251183717E-3</v>
      </c>
      <c r="O32" s="417"/>
      <c r="P32" s="638">
        <f>SUM(P25:Q31)</f>
        <v>8276313.5200000005</v>
      </c>
      <c r="Q32" s="417"/>
      <c r="R32" s="612">
        <f>SUM(R25:S31)</f>
        <v>175</v>
      </c>
      <c r="S32" s="417"/>
      <c r="T32" s="613">
        <f>SUM(T25:U31)</f>
        <v>1114878.7600000002</v>
      </c>
      <c r="U32" s="417"/>
      <c r="V32" s="612">
        <f>SUM(V25:W31)</f>
        <v>1177</v>
      </c>
      <c r="W32" s="417"/>
      <c r="X32" s="613">
        <f>SUM(X25:Y31)</f>
        <v>14763686.780000001</v>
      </c>
      <c r="Y32" s="417"/>
      <c r="Z32" s="612">
        <f>SUM(Z25:AA31)</f>
        <v>2</v>
      </c>
      <c r="AA32" s="417"/>
      <c r="AB32" s="613">
        <f>SUM(AB25:AC31)</f>
        <v>42231.360000000001</v>
      </c>
      <c r="AC32" s="417"/>
      <c r="AD32" s="612">
        <f>SUM(AD25:AE31)</f>
        <v>588</v>
      </c>
      <c r="AE32" s="417"/>
      <c r="AF32" s="613">
        <f>SUM(AF25:AG31)</f>
        <v>7756832.3500000015</v>
      </c>
      <c r="AG32" s="417"/>
      <c r="AH32" s="612">
        <f>SUM(AH25:AI31)</f>
        <v>766</v>
      </c>
      <c r="AI32" s="417"/>
      <c r="AJ32" s="613">
        <f>SUM(AJ25:AK31)</f>
        <v>8163964.5499999998</v>
      </c>
      <c r="AK32" s="417"/>
      <c r="AL32" s="612">
        <f>SUM(AL25:AM31)</f>
        <v>1286</v>
      </c>
      <c r="AM32" s="417"/>
      <c r="AN32" s="613">
        <f>SUM(AN25:AO31)</f>
        <v>14842129.299999999</v>
      </c>
      <c r="AO32" s="417"/>
      <c r="AP32" s="612">
        <f>SUM(AP25:AQ31)</f>
        <v>68</v>
      </c>
      <c r="AQ32" s="417"/>
      <c r="AR32" s="613">
        <f>SUM(AR25:AS31)</f>
        <v>1078667.5999999999</v>
      </c>
      <c r="AS32" s="417"/>
    </row>
    <row r="33" spans="2:44" ht="2.65" customHeight="1" x14ac:dyDescent="0.25"/>
    <row r="34" spans="2:44" ht="18" customHeight="1" x14ac:dyDescent="0.25">
      <c r="B34" s="521" t="s">
        <v>2</v>
      </c>
      <c r="C34" s="374"/>
      <c r="D34" s="521" t="s">
        <v>2</v>
      </c>
      <c r="E34" s="374"/>
      <c r="F34" s="374"/>
      <c r="G34" s="560" t="s">
        <v>2</v>
      </c>
      <c r="H34" s="374"/>
      <c r="I34" s="560" t="s">
        <v>2</v>
      </c>
      <c r="J34" s="374"/>
      <c r="K34" s="560" t="s">
        <v>2</v>
      </c>
      <c r="L34" s="374"/>
      <c r="M34" s="560" t="s">
        <v>2</v>
      </c>
      <c r="N34" s="374"/>
      <c r="O34" s="560" t="s">
        <v>2</v>
      </c>
      <c r="P34" s="374"/>
      <c r="Q34" s="560" t="s">
        <v>2</v>
      </c>
      <c r="R34" s="374"/>
      <c r="S34" s="560" t="s">
        <v>2</v>
      </c>
      <c r="T34" s="374"/>
      <c r="U34" s="560" t="s">
        <v>2</v>
      </c>
      <c r="V34" s="374"/>
      <c r="W34" s="560" t="s">
        <v>2</v>
      </c>
      <c r="X34" s="374"/>
      <c r="Y34" s="560" t="s">
        <v>2</v>
      </c>
      <c r="Z34" s="374"/>
      <c r="AA34" s="560" t="s">
        <v>2</v>
      </c>
      <c r="AB34" s="374"/>
      <c r="AC34" s="560" t="s">
        <v>2</v>
      </c>
      <c r="AD34" s="374"/>
      <c r="AE34" s="560" t="s">
        <v>2</v>
      </c>
      <c r="AF34" s="374"/>
      <c r="AG34" s="560" t="s">
        <v>2</v>
      </c>
      <c r="AH34" s="374"/>
      <c r="AI34" s="560" t="s">
        <v>2</v>
      </c>
      <c r="AJ34" s="374"/>
      <c r="AK34" s="560" t="s">
        <v>2</v>
      </c>
      <c r="AL34" s="374"/>
      <c r="AM34" s="560" t="s">
        <v>2</v>
      </c>
      <c r="AN34" s="374"/>
      <c r="AO34" s="560" t="s">
        <v>2</v>
      </c>
      <c r="AP34" s="374"/>
      <c r="AQ34" s="560" t="s">
        <v>2</v>
      </c>
      <c r="AR34" s="374"/>
    </row>
    <row r="35" spans="2:44" ht="18" customHeight="1" x14ac:dyDescent="0.25">
      <c r="B35" s="521" t="s">
        <v>721</v>
      </c>
      <c r="C35" s="374"/>
      <c r="D35" s="374"/>
      <c r="E35" s="374"/>
      <c r="F35" s="374"/>
      <c r="G35" s="621" t="s">
        <v>722</v>
      </c>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row>
    <row r="36" spans="2:44" ht="18" customHeight="1" x14ac:dyDescent="0.25">
      <c r="B36" s="640" t="s">
        <v>2</v>
      </c>
      <c r="C36" s="374"/>
      <c r="D36" s="640" t="s">
        <v>2</v>
      </c>
      <c r="E36" s="374"/>
      <c r="F36" s="374"/>
      <c r="G36" s="640" t="s">
        <v>2</v>
      </c>
      <c r="H36" s="374"/>
      <c r="I36" s="640" t="s">
        <v>2</v>
      </c>
      <c r="J36" s="374"/>
      <c r="K36" s="640" t="s">
        <v>2</v>
      </c>
      <c r="L36" s="374"/>
      <c r="M36" s="640" t="s">
        <v>2</v>
      </c>
      <c r="N36" s="374"/>
      <c r="O36" s="640" t="s">
        <v>2</v>
      </c>
      <c r="P36" s="374"/>
      <c r="Q36" s="641" t="s">
        <v>2</v>
      </c>
      <c r="R36" s="418"/>
      <c r="S36" s="641" t="s">
        <v>2</v>
      </c>
      <c r="T36" s="418"/>
      <c r="U36" s="641" t="s">
        <v>2</v>
      </c>
      <c r="V36" s="418"/>
      <c r="W36" s="641" t="s">
        <v>2</v>
      </c>
      <c r="X36" s="418"/>
      <c r="Y36" s="641" t="s">
        <v>2</v>
      </c>
      <c r="Z36" s="418"/>
      <c r="AA36" s="641" t="s">
        <v>2</v>
      </c>
      <c r="AB36" s="418"/>
      <c r="AC36" s="641" t="s">
        <v>2</v>
      </c>
      <c r="AD36" s="418"/>
      <c r="AE36" s="641" t="s">
        <v>2</v>
      </c>
      <c r="AF36" s="418"/>
      <c r="AG36" s="641" t="s">
        <v>2</v>
      </c>
      <c r="AH36" s="418"/>
      <c r="AI36" s="641" t="s">
        <v>2</v>
      </c>
      <c r="AJ36" s="418"/>
      <c r="AK36" s="641" t="s">
        <v>2</v>
      </c>
      <c r="AL36" s="418"/>
      <c r="AM36" s="641" t="s">
        <v>2</v>
      </c>
      <c r="AN36" s="418"/>
      <c r="AO36" s="641" t="s">
        <v>2</v>
      </c>
      <c r="AP36" s="418"/>
      <c r="AQ36" s="641" t="s">
        <v>2</v>
      </c>
      <c r="AR36" s="418"/>
    </row>
    <row r="37" spans="2:44" ht="18" customHeight="1" x14ac:dyDescent="0.25">
      <c r="B37" s="517" t="s">
        <v>721</v>
      </c>
      <c r="C37" s="374"/>
      <c r="D37" s="374"/>
      <c r="E37" s="374"/>
      <c r="F37" s="374"/>
      <c r="G37" s="374"/>
      <c r="H37" s="374"/>
      <c r="I37" s="374"/>
      <c r="J37" s="374"/>
      <c r="K37" s="374"/>
      <c r="L37" s="374"/>
      <c r="M37" s="374"/>
      <c r="N37" s="374"/>
      <c r="O37" s="374"/>
      <c r="P37" s="374"/>
      <c r="Q37" s="562" t="s">
        <v>687</v>
      </c>
      <c r="R37" s="417"/>
      <c r="S37" s="417"/>
      <c r="T37" s="417"/>
      <c r="U37" s="417"/>
      <c r="V37" s="417"/>
      <c r="W37" s="417"/>
      <c r="X37" s="417"/>
      <c r="Y37" s="417"/>
      <c r="Z37" s="417"/>
      <c r="AA37" s="417"/>
      <c r="AB37" s="418"/>
      <c r="AC37" s="562" t="s">
        <v>108</v>
      </c>
      <c r="AD37" s="417"/>
      <c r="AE37" s="417"/>
      <c r="AF37" s="417"/>
      <c r="AG37" s="417"/>
      <c r="AH37" s="417"/>
      <c r="AI37" s="417"/>
      <c r="AJ37" s="418"/>
      <c r="AK37" s="562" t="s">
        <v>688</v>
      </c>
      <c r="AL37" s="417"/>
      <c r="AM37" s="417"/>
      <c r="AN37" s="417"/>
      <c r="AO37" s="417"/>
      <c r="AP37" s="417"/>
      <c r="AQ37" s="417"/>
      <c r="AR37" s="418"/>
    </row>
    <row r="38" spans="2:44" ht="18" customHeight="1" x14ac:dyDescent="0.25">
      <c r="B38" s="517" t="s">
        <v>2</v>
      </c>
      <c r="C38" s="374"/>
      <c r="D38" s="374"/>
      <c r="E38" s="374"/>
      <c r="F38" s="374"/>
      <c r="G38" s="374"/>
      <c r="H38" s="374"/>
      <c r="I38" s="374"/>
      <c r="J38" s="374"/>
      <c r="K38" s="374"/>
      <c r="L38" s="374"/>
      <c r="M38" s="374"/>
      <c r="N38" s="374"/>
      <c r="O38" s="374"/>
      <c r="P38" s="374"/>
      <c r="Q38" s="562" t="s">
        <v>689</v>
      </c>
      <c r="R38" s="417"/>
      <c r="S38" s="417"/>
      <c r="T38" s="418"/>
      <c r="U38" s="562" t="s">
        <v>690</v>
      </c>
      <c r="V38" s="417"/>
      <c r="W38" s="417"/>
      <c r="X38" s="418"/>
      <c r="Y38" s="562" t="s">
        <v>691</v>
      </c>
      <c r="Z38" s="417"/>
      <c r="AA38" s="417"/>
      <c r="AB38" s="418"/>
      <c r="AC38" s="562" t="s">
        <v>692</v>
      </c>
      <c r="AD38" s="417"/>
      <c r="AE38" s="417"/>
      <c r="AF38" s="418"/>
      <c r="AG38" s="562" t="s">
        <v>693</v>
      </c>
      <c r="AH38" s="417"/>
      <c r="AI38" s="417"/>
      <c r="AJ38" s="418"/>
      <c r="AK38" s="562" t="s">
        <v>694</v>
      </c>
      <c r="AL38" s="417"/>
      <c r="AM38" s="417"/>
      <c r="AN38" s="418"/>
      <c r="AO38" s="562" t="s">
        <v>695</v>
      </c>
      <c r="AP38" s="417"/>
      <c r="AQ38" s="417"/>
      <c r="AR38" s="418"/>
    </row>
    <row r="39" spans="2:44" ht="62.25" customHeight="1" x14ac:dyDescent="0.25">
      <c r="B39" s="424" t="s">
        <v>719</v>
      </c>
      <c r="C39" s="417"/>
      <c r="D39" s="417"/>
      <c r="E39" s="417"/>
      <c r="F39" s="418"/>
      <c r="G39" s="429" t="s">
        <v>697</v>
      </c>
      <c r="H39" s="418"/>
      <c r="I39" s="429" t="s">
        <v>708</v>
      </c>
      <c r="J39" s="418"/>
      <c r="K39" s="429" t="s">
        <v>111</v>
      </c>
      <c r="L39" s="418"/>
      <c r="M39" s="429" t="s">
        <v>709</v>
      </c>
      <c r="N39" s="418"/>
      <c r="O39" s="429" t="s">
        <v>710</v>
      </c>
      <c r="P39" s="418"/>
      <c r="Q39" s="566" t="s">
        <v>697</v>
      </c>
      <c r="R39" s="418"/>
      <c r="S39" s="566" t="s">
        <v>111</v>
      </c>
      <c r="T39" s="418"/>
      <c r="U39" s="566" t="s">
        <v>697</v>
      </c>
      <c r="V39" s="418"/>
      <c r="W39" s="566" t="s">
        <v>111</v>
      </c>
      <c r="X39" s="418"/>
      <c r="Y39" s="566" t="s">
        <v>697</v>
      </c>
      <c r="Z39" s="418"/>
      <c r="AA39" s="566" t="s">
        <v>111</v>
      </c>
      <c r="AB39" s="418"/>
      <c r="AC39" s="566" t="s">
        <v>697</v>
      </c>
      <c r="AD39" s="418"/>
      <c r="AE39" s="566" t="s">
        <v>111</v>
      </c>
      <c r="AF39" s="418"/>
      <c r="AG39" s="566" t="s">
        <v>697</v>
      </c>
      <c r="AH39" s="418"/>
      <c r="AI39" s="566" t="s">
        <v>111</v>
      </c>
      <c r="AJ39" s="418"/>
      <c r="AK39" s="566" t="s">
        <v>697</v>
      </c>
      <c r="AL39" s="418"/>
      <c r="AM39" s="566" t="s">
        <v>111</v>
      </c>
      <c r="AN39" s="418"/>
      <c r="AO39" s="566" t="s">
        <v>697</v>
      </c>
      <c r="AP39" s="418"/>
      <c r="AQ39" s="566" t="s">
        <v>111</v>
      </c>
      <c r="AR39" s="418"/>
    </row>
    <row r="40" spans="2:44" ht="18" customHeight="1" x14ac:dyDescent="0.25">
      <c r="B40" s="644" t="s">
        <v>723</v>
      </c>
      <c r="C40" s="534"/>
      <c r="D40" s="644" t="s">
        <v>2</v>
      </c>
      <c r="E40" s="534"/>
      <c r="F40" s="534"/>
      <c r="G40" s="645">
        <v>1836</v>
      </c>
      <c r="H40" s="534"/>
      <c r="I40" s="646">
        <f>G40/'Pool Data I'!$E$24</f>
        <v>4.392144854659716E-3</v>
      </c>
      <c r="J40" s="534"/>
      <c r="K40" s="647">
        <v>1537094.25</v>
      </c>
      <c r="L40" s="534"/>
      <c r="M40" s="646">
        <f>K40/'Pool Data I'!$G$24</f>
        <v>2.3584018983602219E-4</v>
      </c>
      <c r="N40" s="534"/>
      <c r="O40" s="648">
        <v>0</v>
      </c>
      <c r="P40" s="534"/>
      <c r="Q40" s="643">
        <v>562</v>
      </c>
      <c r="R40" s="534"/>
      <c r="S40" s="642">
        <v>311515.77</v>
      </c>
      <c r="T40" s="534"/>
      <c r="U40" s="643">
        <v>1274</v>
      </c>
      <c r="V40" s="534"/>
      <c r="W40" s="642">
        <v>1225578.48</v>
      </c>
      <c r="X40" s="534"/>
      <c r="Y40" s="643">
        <v>0</v>
      </c>
      <c r="Z40" s="534"/>
      <c r="AA40" s="642">
        <v>0</v>
      </c>
      <c r="AB40" s="534"/>
      <c r="AC40" s="643">
        <v>746</v>
      </c>
      <c r="AD40" s="534"/>
      <c r="AE40" s="642">
        <v>553099.16</v>
      </c>
      <c r="AF40" s="534"/>
      <c r="AG40" s="643">
        <v>1090</v>
      </c>
      <c r="AH40" s="534"/>
      <c r="AI40" s="642">
        <v>983995.09</v>
      </c>
      <c r="AJ40" s="534"/>
      <c r="AK40" s="643">
        <v>1576</v>
      </c>
      <c r="AL40" s="534"/>
      <c r="AM40" s="642">
        <v>962419.73</v>
      </c>
      <c r="AN40" s="534"/>
      <c r="AO40" s="643">
        <v>260</v>
      </c>
      <c r="AP40" s="534"/>
      <c r="AQ40" s="642">
        <v>574674.52</v>
      </c>
      <c r="AR40" s="534"/>
    </row>
    <row r="41" spans="2:44" ht="18" customHeight="1" x14ac:dyDescent="0.25">
      <c r="B41" s="607" t="s">
        <v>720</v>
      </c>
      <c r="C41" s="374"/>
      <c r="D41" s="374"/>
      <c r="E41" s="374"/>
      <c r="F41" s="374"/>
      <c r="G41" s="626">
        <v>1631</v>
      </c>
      <c r="H41" s="374"/>
      <c r="I41" s="627">
        <f>G41/'Pool Data I'!$E$24</f>
        <v>3.9017365239379072E-3</v>
      </c>
      <c r="J41" s="374"/>
      <c r="K41" s="628">
        <v>182394.87</v>
      </c>
      <c r="L41" s="374"/>
      <c r="M41" s="707">
        <f>K41/'Pool Data I'!$G$24</f>
        <v>2.7985298081699668E-5</v>
      </c>
      <c r="N41" s="604"/>
      <c r="O41" s="628">
        <v>189862.92</v>
      </c>
      <c r="P41" s="374"/>
      <c r="Q41" s="606">
        <v>514</v>
      </c>
      <c r="R41" s="374"/>
      <c r="S41" s="605">
        <v>39532.479999999996</v>
      </c>
      <c r="T41" s="374"/>
      <c r="U41" s="606">
        <v>1117</v>
      </c>
      <c r="V41" s="374"/>
      <c r="W41" s="605">
        <v>142862.39000000004</v>
      </c>
      <c r="X41" s="374"/>
      <c r="Y41" s="606">
        <v>0</v>
      </c>
      <c r="Z41" s="374"/>
      <c r="AA41" s="605">
        <v>0</v>
      </c>
      <c r="AB41" s="374"/>
      <c r="AC41" s="606">
        <v>677</v>
      </c>
      <c r="AD41" s="374"/>
      <c r="AE41" s="605">
        <v>85592.030000000013</v>
      </c>
      <c r="AF41" s="374"/>
      <c r="AG41" s="606">
        <v>954</v>
      </c>
      <c r="AH41" s="374"/>
      <c r="AI41" s="605">
        <v>96802.840000000055</v>
      </c>
      <c r="AJ41" s="374"/>
      <c r="AK41" s="606">
        <v>1409</v>
      </c>
      <c r="AL41" s="374"/>
      <c r="AM41" s="605">
        <v>167537.94000000003</v>
      </c>
      <c r="AN41" s="374"/>
      <c r="AO41" s="606">
        <v>222</v>
      </c>
      <c r="AP41" s="374"/>
      <c r="AQ41" s="605">
        <v>14856.93</v>
      </c>
      <c r="AR41" s="374"/>
    </row>
    <row r="42" spans="2:44" ht="18" customHeight="1" x14ac:dyDescent="0.25">
      <c r="B42" s="599" t="s">
        <v>711</v>
      </c>
      <c r="C42" s="374"/>
      <c r="D42" s="374"/>
      <c r="E42" s="374"/>
      <c r="F42" s="374"/>
      <c r="G42" s="622">
        <v>3</v>
      </c>
      <c r="H42" s="374"/>
      <c r="I42" s="623">
        <f>G42/'Pool Data I'!$E$24</f>
        <v>7.1767072788557461E-6</v>
      </c>
      <c r="J42" s="374"/>
      <c r="K42" s="624">
        <v>2853.16</v>
      </c>
      <c r="L42" s="374"/>
      <c r="M42" s="625">
        <f>K42/'Pool Data I'!$G$24</f>
        <v>4.377674277504747E-7</v>
      </c>
      <c r="N42" s="374"/>
      <c r="O42" s="624">
        <v>4168.54</v>
      </c>
      <c r="P42" s="374"/>
      <c r="Q42" s="649">
        <v>0</v>
      </c>
      <c r="R42" s="374"/>
      <c r="S42" s="602">
        <v>0</v>
      </c>
      <c r="T42" s="374"/>
      <c r="U42" s="649">
        <v>3</v>
      </c>
      <c r="V42" s="374"/>
      <c r="W42" s="602">
        <v>2853.16</v>
      </c>
      <c r="X42" s="374"/>
      <c r="Y42" s="649">
        <v>0</v>
      </c>
      <c r="Z42" s="374"/>
      <c r="AA42" s="602">
        <v>0</v>
      </c>
      <c r="AB42" s="374"/>
      <c r="AC42" s="649">
        <v>1</v>
      </c>
      <c r="AD42" s="374"/>
      <c r="AE42" s="602">
        <v>625.14</v>
      </c>
      <c r="AF42" s="374"/>
      <c r="AG42" s="649">
        <v>2</v>
      </c>
      <c r="AH42" s="374"/>
      <c r="AI42" s="602">
        <v>2228.02</v>
      </c>
      <c r="AJ42" s="374"/>
      <c r="AK42" s="649">
        <v>0</v>
      </c>
      <c r="AL42" s="374"/>
      <c r="AM42" s="602">
        <v>0</v>
      </c>
      <c r="AN42" s="374"/>
      <c r="AO42" s="649">
        <v>3</v>
      </c>
      <c r="AP42" s="374"/>
      <c r="AQ42" s="602">
        <v>2853.16</v>
      </c>
      <c r="AR42" s="374"/>
    </row>
    <row r="43" spans="2:44" ht="18" customHeight="1" x14ac:dyDescent="0.25">
      <c r="B43" s="607" t="s">
        <v>712</v>
      </c>
      <c r="C43" s="374"/>
      <c r="D43" s="374"/>
      <c r="E43" s="374"/>
      <c r="F43" s="374"/>
      <c r="G43" s="626">
        <v>2</v>
      </c>
      <c r="H43" s="374"/>
      <c r="I43" s="627">
        <f>G43/'Pool Data I'!$E$24</f>
        <v>4.7844715192371635E-6</v>
      </c>
      <c r="J43" s="374"/>
      <c r="K43" s="628">
        <v>2693.16</v>
      </c>
      <c r="L43" s="374"/>
      <c r="M43" s="629">
        <f>K43/'Pool Data I'!$G$24</f>
        <v>4.1321823021508377E-7</v>
      </c>
      <c r="N43" s="374"/>
      <c r="O43" s="628">
        <v>2775.81</v>
      </c>
      <c r="P43" s="374"/>
      <c r="Q43" s="606">
        <v>1</v>
      </c>
      <c r="R43" s="374"/>
      <c r="S43" s="605">
        <v>2035.05</v>
      </c>
      <c r="T43" s="374"/>
      <c r="U43" s="606">
        <v>1</v>
      </c>
      <c r="V43" s="374"/>
      <c r="W43" s="605">
        <v>658.11</v>
      </c>
      <c r="X43" s="374"/>
      <c r="Y43" s="606">
        <v>0</v>
      </c>
      <c r="Z43" s="374"/>
      <c r="AA43" s="605">
        <v>0</v>
      </c>
      <c r="AB43" s="374"/>
      <c r="AC43" s="606">
        <v>1</v>
      </c>
      <c r="AD43" s="374"/>
      <c r="AE43" s="605">
        <v>2035.05</v>
      </c>
      <c r="AF43" s="374"/>
      <c r="AG43" s="606">
        <v>1</v>
      </c>
      <c r="AH43" s="374"/>
      <c r="AI43" s="605">
        <v>658.11</v>
      </c>
      <c r="AJ43" s="374"/>
      <c r="AK43" s="606">
        <v>1</v>
      </c>
      <c r="AL43" s="374"/>
      <c r="AM43" s="605">
        <v>658.11</v>
      </c>
      <c r="AN43" s="374"/>
      <c r="AO43" s="606">
        <v>1</v>
      </c>
      <c r="AP43" s="374"/>
      <c r="AQ43" s="605">
        <v>2035.05</v>
      </c>
      <c r="AR43" s="374"/>
    </row>
    <row r="44" spans="2:44" ht="18" customHeight="1" x14ac:dyDescent="0.25">
      <c r="B44" s="599" t="s">
        <v>713</v>
      </c>
      <c r="C44" s="374"/>
      <c r="D44" s="374"/>
      <c r="E44" s="374"/>
      <c r="F44" s="374"/>
      <c r="G44" s="622">
        <v>5</v>
      </c>
      <c r="H44" s="374"/>
      <c r="I44" s="623">
        <f>G44/'Pool Data I'!$E$24</f>
        <v>1.196117879809291E-5</v>
      </c>
      <c r="J44" s="374"/>
      <c r="K44" s="624">
        <v>8823.2099999999991</v>
      </c>
      <c r="L44" s="374"/>
      <c r="M44" s="625">
        <f>K44/'Pool Data I'!$G$24</f>
        <v>1.3537670324139779E-6</v>
      </c>
      <c r="N44" s="374"/>
      <c r="O44" s="624">
        <v>10597.33</v>
      </c>
      <c r="P44" s="374"/>
      <c r="Q44" s="649">
        <v>3</v>
      </c>
      <c r="R44" s="374"/>
      <c r="S44" s="602">
        <v>7647.67</v>
      </c>
      <c r="T44" s="374"/>
      <c r="U44" s="649">
        <v>2</v>
      </c>
      <c r="V44" s="374"/>
      <c r="W44" s="602">
        <v>1175.54</v>
      </c>
      <c r="X44" s="374"/>
      <c r="Y44" s="649">
        <v>0</v>
      </c>
      <c r="Z44" s="374"/>
      <c r="AA44" s="602">
        <v>0</v>
      </c>
      <c r="AB44" s="374"/>
      <c r="AC44" s="649">
        <v>2</v>
      </c>
      <c r="AD44" s="374"/>
      <c r="AE44" s="602">
        <v>1343.74</v>
      </c>
      <c r="AF44" s="374"/>
      <c r="AG44" s="649">
        <v>3</v>
      </c>
      <c r="AH44" s="374"/>
      <c r="AI44" s="602">
        <v>7479.47</v>
      </c>
      <c r="AJ44" s="374"/>
      <c r="AK44" s="649">
        <v>4</v>
      </c>
      <c r="AL44" s="374"/>
      <c r="AM44" s="602">
        <v>7914.37</v>
      </c>
      <c r="AN44" s="374"/>
      <c r="AO44" s="649">
        <v>1</v>
      </c>
      <c r="AP44" s="374"/>
      <c r="AQ44" s="602">
        <v>908.84</v>
      </c>
      <c r="AR44" s="374"/>
    </row>
    <row r="45" spans="2:44" ht="18" customHeight="1" x14ac:dyDescent="0.25">
      <c r="B45" s="607" t="s">
        <v>714</v>
      </c>
      <c r="C45" s="374"/>
      <c r="D45" s="374"/>
      <c r="E45" s="374"/>
      <c r="F45" s="374"/>
      <c r="G45" s="626">
        <v>4</v>
      </c>
      <c r="H45" s="374"/>
      <c r="I45" s="627">
        <f>G45/'Pool Data I'!$E$24</f>
        <v>9.5689430384743271E-6</v>
      </c>
      <c r="J45" s="374"/>
      <c r="K45" s="628">
        <v>7739.36</v>
      </c>
      <c r="L45" s="374"/>
      <c r="M45" s="629">
        <f>K45/'Pool Data I'!$G$24</f>
        <v>1.1874692339843941E-6</v>
      </c>
      <c r="N45" s="374"/>
      <c r="O45" s="628">
        <v>8640.09</v>
      </c>
      <c r="P45" s="374"/>
      <c r="Q45" s="606">
        <v>1</v>
      </c>
      <c r="R45" s="374"/>
      <c r="S45" s="605">
        <v>3736.67</v>
      </c>
      <c r="T45" s="374"/>
      <c r="U45" s="606">
        <v>3</v>
      </c>
      <c r="V45" s="374"/>
      <c r="W45" s="605">
        <v>4002.69</v>
      </c>
      <c r="X45" s="374"/>
      <c r="Y45" s="606">
        <v>0</v>
      </c>
      <c r="Z45" s="374"/>
      <c r="AA45" s="605">
        <v>0</v>
      </c>
      <c r="AB45" s="374"/>
      <c r="AC45" s="606">
        <v>0</v>
      </c>
      <c r="AD45" s="374"/>
      <c r="AE45" s="605">
        <v>0</v>
      </c>
      <c r="AF45" s="374"/>
      <c r="AG45" s="606">
        <v>4</v>
      </c>
      <c r="AH45" s="374"/>
      <c r="AI45" s="605">
        <v>7739.3600000000006</v>
      </c>
      <c r="AJ45" s="374"/>
      <c r="AK45" s="606">
        <v>2</v>
      </c>
      <c r="AL45" s="374"/>
      <c r="AM45" s="605">
        <v>3125.11</v>
      </c>
      <c r="AN45" s="374"/>
      <c r="AO45" s="606">
        <v>2</v>
      </c>
      <c r="AP45" s="374"/>
      <c r="AQ45" s="605">
        <v>4614.25</v>
      </c>
      <c r="AR45" s="374"/>
    </row>
    <row r="46" spans="2:44" ht="18" customHeight="1" x14ac:dyDescent="0.25">
      <c r="B46" s="599" t="s">
        <v>715</v>
      </c>
      <c r="C46" s="374"/>
      <c r="D46" s="374"/>
      <c r="E46" s="374"/>
      <c r="F46" s="374"/>
      <c r="G46" s="622">
        <v>10</v>
      </c>
      <c r="H46" s="374"/>
      <c r="I46" s="623">
        <f>G46/'Pool Data I'!$E$24</f>
        <v>2.3922357596185819E-5</v>
      </c>
      <c r="J46" s="374"/>
      <c r="K46" s="624">
        <v>17124.96</v>
      </c>
      <c r="L46" s="374"/>
      <c r="M46" s="625">
        <f>K46/'Pool Data I'!$G$24</f>
        <v>2.6275251614104251E-6</v>
      </c>
      <c r="N46" s="374"/>
      <c r="O46" s="624">
        <v>21604.400000000001</v>
      </c>
      <c r="P46" s="374"/>
      <c r="Q46" s="649">
        <v>3</v>
      </c>
      <c r="R46" s="374"/>
      <c r="S46" s="602">
        <v>8796.81</v>
      </c>
      <c r="T46" s="374"/>
      <c r="U46" s="649">
        <v>7</v>
      </c>
      <c r="V46" s="374"/>
      <c r="W46" s="602">
        <v>8328.15</v>
      </c>
      <c r="X46" s="374"/>
      <c r="Y46" s="649">
        <v>0</v>
      </c>
      <c r="Z46" s="374"/>
      <c r="AA46" s="602">
        <v>0</v>
      </c>
      <c r="AB46" s="374"/>
      <c r="AC46" s="649">
        <v>2</v>
      </c>
      <c r="AD46" s="374"/>
      <c r="AE46" s="602">
        <v>3169.02</v>
      </c>
      <c r="AF46" s="374"/>
      <c r="AG46" s="649">
        <v>8</v>
      </c>
      <c r="AH46" s="374"/>
      <c r="AI46" s="602">
        <v>13955.940000000002</v>
      </c>
      <c r="AJ46" s="374"/>
      <c r="AK46" s="649">
        <v>5</v>
      </c>
      <c r="AL46" s="374"/>
      <c r="AM46" s="602">
        <v>5268.5199999999995</v>
      </c>
      <c r="AN46" s="374"/>
      <c r="AO46" s="649">
        <v>5</v>
      </c>
      <c r="AP46" s="374"/>
      <c r="AQ46" s="602">
        <v>11856.440000000002</v>
      </c>
      <c r="AR46" s="374"/>
    </row>
    <row r="47" spans="2:44" ht="18" customHeight="1" x14ac:dyDescent="0.25">
      <c r="B47" s="607" t="s">
        <v>716</v>
      </c>
      <c r="C47" s="374"/>
      <c r="D47" s="374"/>
      <c r="E47" s="374"/>
      <c r="F47" s="374"/>
      <c r="G47" s="626">
        <v>181</v>
      </c>
      <c r="H47" s="374"/>
      <c r="I47" s="627">
        <f>G47/'Pool Data I'!$E$24</f>
        <v>4.3299467249096333E-4</v>
      </c>
      <c r="J47" s="374"/>
      <c r="K47" s="628">
        <v>369213.35</v>
      </c>
      <c r="L47" s="374"/>
      <c r="M47" s="629">
        <f>K47/'Pool Data I'!$G$24</f>
        <v>5.6649321636583902E-5</v>
      </c>
      <c r="N47" s="374"/>
      <c r="O47" s="628">
        <v>397917.43</v>
      </c>
      <c r="P47" s="374"/>
      <c r="Q47" s="606">
        <v>40</v>
      </c>
      <c r="R47" s="374"/>
      <c r="S47" s="605">
        <v>76458.300000000017</v>
      </c>
      <c r="T47" s="374"/>
      <c r="U47" s="606">
        <v>141</v>
      </c>
      <c r="V47" s="374"/>
      <c r="W47" s="605">
        <v>292755.05000000005</v>
      </c>
      <c r="X47" s="374"/>
      <c r="Y47" s="606">
        <v>0</v>
      </c>
      <c r="Z47" s="374"/>
      <c r="AA47" s="605">
        <v>0</v>
      </c>
      <c r="AB47" s="374"/>
      <c r="AC47" s="606">
        <v>63</v>
      </c>
      <c r="AD47" s="374"/>
      <c r="AE47" s="605">
        <v>136928.68</v>
      </c>
      <c r="AF47" s="374"/>
      <c r="AG47" s="606">
        <v>118</v>
      </c>
      <c r="AH47" s="374"/>
      <c r="AI47" s="605">
        <v>232284.66999999995</v>
      </c>
      <c r="AJ47" s="374"/>
      <c r="AK47" s="606">
        <v>155</v>
      </c>
      <c r="AL47" s="374"/>
      <c r="AM47" s="605">
        <v>277650.20999999996</v>
      </c>
      <c r="AN47" s="374"/>
      <c r="AO47" s="606">
        <v>26</v>
      </c>
      <c r="AP47" s="374"/>
      <c r="AQ47" s="605">
        <v>91563.140000000014</v>
      </c>
      <c r="AR47" s="374"/>
    </row>
    <row r="48" spans="2:44" ht="18" customHeight="1" x14ac:dyDescent="0.25">
      <c r="B48" s="616" t="s">
        <v>115</v>
      </c>
      <c r="C48" s="417"/>
      <c r="D48" s="616" t="s">
        <v>2</v>
      </c>
      <c r="E48" s="417"/>
      <c r="F48" s="417"/>
      <c r="G48" s="654">
        <v>1836</v>
      </c>
      <c r="H48" s="374"/>
      <c r="I48" s="655">
        <v>4.3921448546597203E-3</v>
      </c>
      <c r="J48" s="374"/>
      <c r="K48" s="651">
        <v>2127936.3199999998</v>
      </c>
      <c r="L48" s="374"/>
      <c r="M48" s="650">
        <v>9.0654366804057902E-5</v>
      </c>
      <c r="N48" s="374"/>
      <c r="O48" s="651">
        <v>635566.52</v>
      </c>
      <c r="P48" s="374"/>
      <c r="Q48" s="652">
        <v>562</v>
      </c>
      <c r="R48" s="374"/>
      <c r="S48" s="653">
        <f>SUM(S40:T47)</f>
        <v>449722.75</v>
      </c>
      <c r="T48" s="374"/>
      <c r="U48" s="652">
        <v>1274</v>
      </c>
      <c r="V48" s="374"/>
      <c r="W48" s="653">
        <f>SUM(W40:X47)</f>
        <v>1678213.57</v>
      </c>
      <c r="X48" s="374"/>
      <c r="Y48" s="652">
        <v>0</v>
      </c>
      <c r="Z48" s="374"/>
      <c r="AA48" s="653">
        <v>0</v>
      </c>
      <c r="AB48" s="374"/>
      <c r="AC48" s="652">
        <f>SUM(AC41:AD47)</f>
        <v>746</v>
      </c>
      <c r="AD48" s="374"/>
      <c r="AE48" s="653">
        <f>SUM(AE40:AF47)</f>
        <v>782792.82000000007</v>
      </c>
      <c r="AF48" s="374"/>
      <c r="AG48" s="652">
        <v>1090</v>
      </c>
      <c r="AH48" s="374"/>
      <c r="AI48" s="653">
        <v>1345143.5</v>
      </c>
      <c r="AJ48" s="374"/>
      <c r="AK48" s="652">
        <v>1576</v>
      </c>
      <c r="AL48" s="374"/>
      <c r="AM48" s="653">
        <f>SUM(AM40:AN47)</f>
        <v>1424573.9900000002</v>
      </c>
      <c r="AN48" s="374"/>
      <c r="AO48" s="652">
        <v>260</v>
      </c>
      <c r="AP48" s="374"/>
      <c r="AQ48" s="653">
        <v>703362.33</v>
      </c>
      <c r="AR48" s="374"/>
    </row>
  </sheetData>
  <sheetProtection password="C8A1" sheet="1" objects="1" scenarios="1"/>
  <mergeCells count="715">
    <mergeCell ref="AQ48:AR48"/>
    <mergeCell ref="AG48:AH48"/>
    <mergeCell ref="AI48:AJ48"/>
    <mergeCell ref="AK48:AL48"/>
    <mergeCell ref="AM48:AN48"/>
    <mergeCell ref="AO48:AP48"/>
    <mergeCell ref="W48:X48"/>
    <mergeCell ref="Y48:Z48"/>
    <mergeCell ref="AA48:AB48"/>
    <mergeCell ref="AC48:AD48"/>
    <mergeCell ref="AE48:AF48"/>
    <mergeCell ref="M48:N48"/>
    <mergeCell ref="O48:P48"/>
    <mergeCell ref="Q48:R48"/>
    <mergeCell ref="S48:T48"/>
    <mergeCell ref="U48:V48"/>
    <mergeCell ref="B48:C48"/>
    <mergeCell ref="D48:F48"/>
    <mergeCell ref="G48:H48"/>
    <mergeCell ref="I48:J48"/>
    <mergeCell ref="K48:L48"/>
    <mergeCell ref="AI47:AJ47"/>
    <mergeCell ref="AK47:AL47"/>
    <mergeCell ref="AM47:AN47"/>
    <mergeCell ref="AO47:AP47"/>
    <mergeCell ref="AQ47:AR47"/>
    <mergeCell ref="Y47:Z47"/>
    <mergeCell ref="AA47:AB47"/>
    <mergeCell ref="AC47:AD47"/>
    <mergeCell ref="AE47:AF47"/>
    <mergeCell ref="AG47:AH47"/>
    <mergeCell ref="O47:P47"/>
    <mergeCell ref="Q47:R47"/>
    <mergeCell ref="S47:T47"/>
    <mergeCell ref="U47:V47"/>
    <mergeCell ref="W47:X47"/>
    <mergeCell ref="B47:F47"/>
    <mergeCell ref="G47:H47"/>
    <mergeCell ref="I47:J47"/>
    <mergeCell ref="K47:L47"/>
    <mergeCell ref="M47:N47"/>
    <mergeCell ref="AI46:AJ46"/>
    <mergeCell ref="AK46:AL46"/>
    <mergeCell ref="AM46:AN46"/>
    <mergeCell ref="AO46:AP46"/>
    <mergeCell ref="AQ46:AR46"/>
    <mergeCell ref="Y46:Z46"/>
    <mergeCell ref="AA46:AB46"/>
    <mergeCell ref="AC46:AD46"/>
    <mergeCell ref="AE46:AF46"/>
    <mergeCell ref="AG46:AH46"/>
    <mergeCell ref="O46:P46"/>
    <mergeCell ref="Q46:R46"/>
    <mergeCell ref="S46:T46"/>
    <mergeCell ref="U46:V46"/>
    <mergeCell ref="W46:X46"/>
    <mergeCell ref="B46:F46"/>
    <mergeCell ref="G46:H46"/>
    <mergeCell ref="I46:J46"/>
    <mergeCell ref="K46:L46"/>
    <mergeCell ref="M46:N46"/>
    <mergeCell ref="AI45:AJ45"/>
    <mergeCell ref="AK45:AL45"/>
    <mergeCell ref="AM45:AN45"/>
    <mergeCell ref="AO45:AP45"/>
    <mergeCell ref="AQ45:AR45"/>
    <mergeCell ref="Y45:Z45"/>
    <mergeCell ref="AA45:AB45"/>
    <mergeCell ref="AC45:AD45"/>
    <mergeCell ref="AE45:AF45"/>
    <mergeCell ref="AG45:AH45"/>
    <mergeCell ref="O45:P45"/>
    <mergeCell ref="Q45:R45"/>
    <mergeCell ref="S45:T45"/>
    <mergeCell ref="U45:V45"/>
    <mergeCell ref="W45:X45"/>
    <mergeCell ref="B45:F45"/>
    <mergeCell ref="G45:H45"/>
    <mergeCell ref="I45:J45"/>
    <mergeCell ref="K45:L45"/>
    <mergeCell ref="M45:N45"/>
    <mergeCell ref="AI44:AJ44"/>
    <mergeCell ref="AK44:AL44"/>
    <mergeCell ref="AM44:AN44"/>
    <mergeCell ref="AO44:AP44"/>
    <mergeCell ref="AQ44:AR44"/>
    <mergeCell ref="Y44:Z44"/>
    <mergeCell ref="AA44:AB44"/>
    <mergeCell ref="AC44:AD44"/>
    <mergeCell ref="AE44:AF44"/>
    <mergeCell ref="AG44:AH44"/>
    <mergeCell ref="O44:P44"/>
    <mergeCell ref="Q44:R44"/>
    <mergeCell ref="S44:T44"/>
    <mergeCell ref="U44:V44"/>
    <mergeCell ref="W44:X44"/>
    <mergeCell ref="B44:F44"/>
    <mergeCell ref="G44:H44"/>
    <mergeCell ref="I44:J44"/>
    <mergeCell ref="K44:L44"/>
    <mergeCell ref="M44:N44"/>
    <mergeCell ref="AI43:AJ43"/>
    <mergeCell ref="AK43:AL43"/>
    <mergeCell ref="AM43:AN43"/>
    <mergeCell ref="AO43:AP43"/>
    <mergeCell ref="AQ43:AR43"/>
    <mergeCell ref="Y43:Z43"/>
    <mergeCell ref="AA43:AB43"/>
    <mergeCell ref="AC43:AD43"/>
    <mergeCell ref="AE43:AF43"/>
    <mergeCell ref="AG43:AH43"/>
    <mergeCell ref="O43:P43"/>
    <mergeCell ref="Q43:R43"/>
    <mergeCell ref="S43:T43"/>
    <mergeCell ref="U43:V43"/>
    <mergeCell ref="W43:X43"/>
    <mergeCell ref="B43:F43"/>
    <mergeCell ref="G43:H43"/>
    <mergeCell ref="I43:J43"/>
    <mergeCell ref="K43:L43"/>
    <mergeCell ref="M43:N43"/>
    <mergeCell ref="AI42:AJ42"/>
    <mergeCell ref="AK42:AL42"/>
    <mergeCell ref="AM42:AN42"/>
    <mergeCell ref="AO42:AP42"/>
    <mergeCell ref="AQ42:AR42"/>
    <mergeCell ref="AQ41:AR41"/>
    <mergeCell ref="B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G42:AH42"/>
    <mergeCell ref="AG41:AH41"/>
    <mergeCell ref="AI41:AJ41"/>
    <mergeCell ref="AK41:AL41"/>
    <mergeCell ref="AM41:AN41"/>
    <mergeCell ref="AO41:AP41"/>
    <mergeCell ref="AO40:AP40"/>
    <mergeCell ref="AQ40:AR40"/>
    <mergeCell ref="B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E40:AF40"/>
    <mergeCell ref="AG40:AH40"/>
    <mergeCell ref="AI40:AJ40"/>
    <mergeCell ref="AK40:AL40"/>
    <mergeCell ref="AM40:AN40"/>
    <mergeCell ref="U40:V40"/>
    <mergeCell ref="W40:X40"/>
    <mergeCell ref="Y40:Z40"/>
    <mergeCell ref="AA40:AB40"/>
    <mergeCell ref="AC40:AD40"/>
    <mergeCell ref="AE39:AF39"/>
    <mergeCell ref="AG39:AH39"/>
    <mergeCell ref="AI39:AJ39"/>
    <mergeCell ref="AK39:AL39"/>
    <mergeCell ref="B40:C40"/>
    <mergeCell ref="D40:F40"/>
    <mergeCell ref="G40:H40"/>
    <mergeCell ref="I40:J40"/>
    <mergeCell ref="K40:L40"/>
    <mergeCell ref="M40:N40"/>
    <mergeCell ref="O40:P40"/>
    <mergeCell ref="Q40:R40"/>
    <mergeCell ref="S40:T40"/>
    <mergeCell ref="AG38:AJ38"/>
    <mergeCell ref="AK38:AN38"/>
    <mergeCell ref="AO38:AR38"/>
    <mergeCell ref="B39:F39"/>
    <mergeCell ref="G39:H39"/>
    <mergeCell ref="I39:J39"/>
    <mergeCell ref="K39:L39"/>
    <mergeCell ref="M39:N39"/>
    <mergeCell ref="O39:P39"/>
    <mergeCell ref="Q39:R39"/>
    <mergeCell ref="S39:T39"/>
    <mergeCell ref="U39:V39"/>
    <mergeCell ref="W39:X39"/>
    <mergeCell ref="Y39:Z39"/>
    <mergeCell ref="AA39:AB39"/>
    <mergeCell ref="AC39:AD39"/>
    <mergeCell ref="B38:P38"/>
    <mergeCell ref="Q38:T38"/>
    <mergeCell ref="U38:X38"/>
    <mergeCell ref="Y38:AB38"/>
    <mergeCell ref="AC38:AF38"/>
    <mergeCell ref="AO39:AP39"/>
    <mergeCell ref="AQ39:AR39"/>
    <mergeCell ref="AM39:AN39"/>
    <mergeCell ref="B37:P37"/>
    <mergeCell ref="Q37:AB37"/>
    <mergeCell ref="AC37:AJ37"/>
    <mergeCell ref="AK37:AR37"/>
    <mergeCell ref="AC36:AD36"/>
    <mergeCell ref="AE36:AF36"/>
    <mergeCell ref="AG36:AH36"/>
    <mergeCell ref="AI36:AJ36"/>
    <mergeCell ref="AK36:AL36"/>
    <mergeCell ref="AQ34:AR34"/>
    <mergeCell ref="B35:F35"/>
    <mergeCell ref="G35:AR35"/>
    <mergeCell ref="B36:C36"/>
    <mergeCell ref="D36:F36"/>
    <mergeCell ref="G36:H36"/>
    <mergeCell ref="I36:J36"/>
    <mergeCell ref="K36:L36"/>
    <mergeCell ref="M36:N36"/>
    <mergeCell ref="O36:P36"/>
    <mergeCell ref="Q36:R36"/>
    <mergeCell ref="S36:T36"/>
    <mergeCell ref="U36:V36"/>
    <mergeCell ref="W36:X36"/>
    <mergeCell ref="Y36:Z36"/>
    <mergeCell ref="AA36:AB36"/>
    <mergeCell ref="AG34:AH34"/>
    <mergeCell ref="AI34:AJ34"/>
    <mergeCell ref="AK34:AL34"/>
    <mergeCell ref="AM34:AN34"/>
    <mergeCell ref="AO34:AP34"/>
    <mergeCell ref="AM36:AN36"/>
    <mergeCell ref="AO36:AP36"/>
    <mergeCell ref="AQ36:AR36"/>
    <mergeCell ref="AR32:AS32"/>
    <mergeCell ref="B34:C34"/>
    <mergeCell ref="D34:F34"/>
    <mergeCell ref="G34:H34"/>
    <mergeCell ref="I34:J34"/>
    <mergeCell ref="K34:L34"/>
    <mergeCell ref="M34:N34"/>
    <mergeCell ref="O34:P34"/>
    <mergeCell ref="Q34:R34"/>
    <mergeCell ref="S34:T34"/>
    <mergeCell ref="U34:V34"/>
    <mergeCell ref="W34:X34"/>
    <mergeCell ref="Y34:Z34"/>
    <mergeCell ref="AA34:AB34"/>
    <mergeCell ref="AC34:AD34"/>
    <mergeCell ref="AE34:AF34"/>
    <mergeCell ref="AH32:AI32"/>
    <mergeCell ref="AJ32:AK32"/>
    <mergeCell ref="AL32:AM32"/>
    <mergeCell ref="AN32:AO32"/>
    <mergeCell ref="AP32:AQ32"/>
    <mergeCell ref="X32:Y32"/>
    <mergeCell ref="Z32:AA32"/>
    <mergeCell ref="AB32:AC32"/>
    <mergeCell ref="AD32:AE32"/>
    <mergeCell ref="AF32:AG32"/>
    <mergeCell ref="N32:O32"/>
    <mergeCell ref="P32:Q32"/>
    <mergeCell ref="R32:S32"/>
    <mergeCell ref="T32:U32"/>
    <mergeCell ref="V32:W32"/>
    <mergeCell ref="C32:D32"/>
    <mergeCell ref="E32:G32"/>
    <mergeCell ref="H32:I32"/>
    <mergeCell ref="J32:K32"/>
    <mergeCell ref="L32:M32"/>
    <mergeCell ref="AJ31:AK31"/>
    <mergeCell ref="AL31:AM31"/>
    <mergeCell ref="AN31:AO31"/>
    <mergeCell ref="AP31:AQ31"/>
    <mergeCell ref="AR31:AS31"/>
    <mergeCell ref="Z31:AA31"/>
    <mergeCell ref="AB31:AC31"/>
    <mergeCell ref="AD31:AE31"/>
    <mergeCell ref="AF31:AG31"/>
    <mergeCell ref="AH31:AI31"/>
    <mergeCell ref="P31:Q31"/>
    <mergeCell ref="R31:S31"/>
    <mergeCell ref="T31:U31"/>
    <mergeCell ref="V31:W31"/>
    <mergeCell ref="X31:Y31"/>
    <mergeCell ref="C31:G31"/>
    <mergeCell ref="H31:I31"/>
    <mergeCell ref="J31:K31"/>
    <mergeCell ref="L31:M31"/>
    <mergeCell ref="N31:O31"/>
    <mergeCell ref="AJ30:AK30"/>
    <mergeCell ref="AL30:AM30"/>
    <mergeCell ref="AN30:AO30"/>
    <mergeCell ref="AP30:AQ30"/>
    <mergeCell ref="AR30:AS30"/>
    <mergeCell ref="Z30:AA30"/>
    <mergeCell ref="AB30:AC30"/>
    <mergeCell ref="AD30:AE30"/>
    <mergeCell ref="AF30:AG30"/>
    <mergeCell ref="AH30:AI30"/>
    <mergeCell ref="P30:Q30"/>
    <mergeCell ref="R30:S30"/>
    <mergeCell ref="T30:U30"/>
    <mergeCell ref="V30:W30"/>
    <mergeCell ref="X30:Y30"/>
    <mergeCell ref="C30:G30"/>
    <mergeCell ref="H30:I30"/>
    <mergeCell ref="J30:K30"/>
    <mergeCell ref="L30:M30"/>
    <mergeCell ref="N30:O30"/>
    <mergeCell ref="AJ29:AK29"/>
    <mergeCell ref="AL29:AM29"/>
    <mergeCell ref="AN29:AO29"/>
    <mergeCell ref="AP29:AQ29"/>
    <mergeCell ref="AR29:AS29"/>
    <mergeCell ref="Z29:AA29"/>
    <mergeCell ref="AB29:AC29"/>
    <mergeCell ref="AD29:AE29"/>
    <mergeCell ref="AF29:AG29"/>
    <mergeCell ref="AH29:AI29"/>
    <mergeCell ref="P29:Q29"/>
    <mergeCell ref="R29:S29"/>
    <mergeCell ref="T29:U29"/>
    <mergeCell ref="V29:W29"/>
    <mergeCell ref="X29:Y29"/>
    <mergeCell ref="C29:G29"/>
    <mergeCell ref="H29:I29"/>
    <mergeCell ref="J29:K29"/>
    <mergeCell ref="L29:M29"/>
    <mergeCell ref="N29:O29"/>
    <mergeCell ref="AJ28:AK28"/>
    <mergeCell ref="AL28:AM28"/>
    <mergeCell ref="AN28:AO28"/>
    <mergeCell ref="AP28:AQ28"/>
    <mergeCell ref="AR28:AS28"/>
    <mergeCell ref="Z28:AA28"/>
    <mergeCell ref="AB28:AC28"/>
    <mergeCell ref="AD28:AE28"/>
    <mergeCell ref="AF28:AG28"/>
    <mergeCell ref="AH28:AI28"/>
    <mergeCell ref="P28:Q28"/>
    <mergeCell ref="R28:S28"/>
    <mergeCell ref="T28:U28"/>
    <mergeCell ref="V28:W28"/>
    <mergeCell ref="X28:Y28"/>
    <mergeCell ref="C28:G28"/>
    <mergeCell ref="H28:I28"/>
    <mergeCell ref="J28:K28"/>
    <mergeCell ref="L28:M28"/>
    <mergeCell ref="N28:O28"/>
    <mergeCell ref="AJ27:AK27"/>
    <mergeCell ref="AL27:AM27"/>
    <mergeCell ref="AN27:AO27"/>
    <mergeCell ref="AP27:AQ27"/>
    <mergeCell ref="AR27:AS27"/>
    <mergeCell ref="Z27:AA27"/>
    <mergeCell ref="AB27:AC27"/>
    <mergeCell ref="AD27:AE27"/>
    <mergeCell ref="AF27:AG27"/>
    <mergeCell ref="AH27:AI27"/>
    <mergeCell ref="P27:Q27"/>
    <mergeCell ref="R27:S27"/>
    <mergeCell ref="T27:U27"/>
    <mergeCell ref="V27:W27"/>
    <mergeCell ref="X27:Y27"/>
    <mergeCell ref="C27:G27"/>
    <mergeCell ref="H27:I27"/>
    <mergeCell ref="J27:K27"/>
    <mergeCell ref="L27:M27"/>
    <mergeCell ref="N27:O27"/>
    <mergeCell ref="AJ26:AK26"/>
    <mergeCell ref="AL26:AM26"/>
    <mergeCell ref="AN26:AO26"/>
    <mergeCell ref="AP26:AQ26"/>
    <mergeCell ref="AR26:AS26"/>
    <mergeCell ref="AR25:AS25"/>
    <mergeCell ref="C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H25:AI25"/>
    <mergeCell ref="AJ25:AK25"/>
    <mergeCell ref="AL25:AM25"/>
    <mergeCell ref="AN25:AO25"/>
    <mergeCell ref="AP25:AQ25"/>
    <mergeCell ref="AP24:AQ24"/>
    <mergeCell ref="AR24:AS24"/>
    <mergeCell ref="C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F24:AG24"/>
    <mergeCell ref="AH24:AI24"/>
    <mergeCell ref="AJ24:AK24"/>
    <mergeCell ref="AL24:AM24"/>
    <mergeCell ref="AN24:AO24"/>
    <mergeCell ref="AH23:AK23"/>
    <mergeCell ref="AL23:AO23"/>
    <mergeCell ref="AP23:AS23"/>
    <mergeCell ref="C24:G24"/>
    <mergeCell ref="H24:I24"/>
    <mergeCell ref="J24:K24"/>
    <mergeCell ref="L24:M24"/>
    <mergeCell ref="N24:O24"/>
    <mergeCell ref="P24:Q24"/>
    <mergeCell ref="R24:S24"/>
    <mergeCell ref="T24:U24"/>
    <mergeCell ref="V24:W24"/>
    <mergeCell ref="X24:Y24"/>
    <mergeCell ref="Z24:AA24"/>
    <mergeCell ref="AB24:AC24"/>
    <mergeCell ref="AD24:AE24"/>
    <mergeCell ref="C23:Q23"/>
    <mergeCell ref="R23:U23"/>
    <mergeCell ref="V23:Y23"/>
    <mergeCell ref="Z23:AC23"/>
    <mergeCell ref="AD23:AG23"/>
    <mergeCell ref="AL21:AM21"/>
    <mergeCell ref="AN21:AO21"/>
    <mergeCell ref="AP21:AQ21"/>
    <mergeCell ref="AR21:AS21"/>
    <mergeCell ref="C22:Q22"/>
    <mergeCell ref="R22:AC22"/>
    <mergeCell ref="AD22:AK22"/>
    <mergeCell ref="AL22:AS22"/>
    <mergeCell ref="AB21:AC21"/>
    <mergeCell ref="AD21:AE21"/>
    <mergeCell ref="AF21:AG21"/>
    <mergeCell ref="AH21:AI21"/>
    <mergeCell ref="AJ21:AK21"/>
    <mergeCell ref="AR16:AS16"/>
    <mergeCell ref="C18:AS18"/>
    <mergeCell ref="C20:G20"/>
    <mergeCell ref="H20:AS20"/>
    <mergeCell ref="C21:D21"/>
    <mergeCell ref="E21:G21"/>
    <mergeCell ref="H21:I21"/>
    <mergeCell ref="J21:K21"/>
    <mergeCell ref="L21:M21"/>
    <mergeCell ref="N21:O21"/>
    <mergeCell ref="P21:Q21"/>
    <mergeCell ref="R21:S21"/>
    <mergeCell ref="T21:U21"/>
    <mergeCell ref="V21:W21"/>
    <mergeCell ref="X21:Y21"/>
    <mergeCell ref="Z21:AA21"/>
    <mergeCell ref="AH16:AI16"/>
    <mergeCell ref="AJ16:AK16"/>
    <mergeCell ref="AL16:AM16"/>
    <mergeCell ref="AN16:AO16"/>
    <mergeCell ref="AP16:AQ16"/>
    <mergeCell ref="X16:Y16"/>
    <mergeCell ref="Z16:AA16"/>
    <mergeCell ref="AB16:AC16"/>
    <mergeCell ref="AD16:AE16"/>
    <mergeCell ref="AF16:AG16"/>
    <mergeCell ref="N16:O16"/>
    <mergeCell ref="P16:Q16"/>
    <mergeCell ref="R16:S16"/>
    <mergeCell ref="T16:U16"/>
    <mergeCell ref="V16:W16"/>
    <mergeCell ref="C16:D16"/>
    <mergeCell ref="E16:G16"/>
    <mergeCell ref="H16:I16"/>
    <mergeCell ref="J16:K16"/>
    <mergeCell ref="L16:M16"/>
    <mergeCell ref="AJ15:AK15"/>
    <mergeCell ref="AL15:AM15"/>
    <mergeCell ref="AN15:AO15"/>
    <mergeCell ref="AP15:AQ15"/>
    <mergeCell ref="AR15:AS15"/>
    <mergeCell ref="Z15:AA15"/>
    <mergeCell ref="AB15:AC15"/>
    <mergeCell ref="AD15:AE15"/>
    <mergeCell ref="AF15:AG15"/>
    <mergeCell ref="AH15:AI15"/>
    <mergeCell ref="P15:Q15"/>
    <mergeCell ref="R15:S15"/>
    <mergeCell ref="T15:U15"/>
    <mergeCell ref="V15:W15"/>
    <mergeCell ref="X15:Y15"/>
    <mergeCell ref="C15:G15"/>
    <mergeCell ref="H15:I15"/>
    <mergeCell ref="J15:K15"/>
    <mergeCell ref="L15:M15"/>
    <mergeCell ref="N15:O15"/>
    <mergeCell ref="AJ14:AK14"/>
    <mergeCell ref="AL14:AM14"/>
    <mergeCell ref="AN14:AO14"/>
    <mergeCell ref="AP14:AQ14"/>
    <mergeCell ref="AR14:AS14"/>
    <mergeCell ref="Z14:AA14"/>
    <mergeCell ref="AB14:AC14"/>
    <mergeCell ref="AD14:AE14"/>
    <mergeCell ref="AF14:AG14"/>
    <mergeCell ref="AH14:AI14"/>
    <mergeCell ref="P14:Q14"/>
    <mergeCell ref="R14:S14"/>
    <mergeCell ref="T14:U14"/>
    <mergeCell ref="V14:W14"/>
    <mergeCell ref="X14:Y14"/>
    <mergeCell ref="C14:G14"/>
    <mergeCell ref="H14:I14"/>
    <mergeCell ref="J14:K14"/>
    <mergeCell ref="L14:M14"/>
    <mergeCell ref="N14:O14"/>
    <mergeCell ref="AJ13:AK13"/>
    <mergeCell ref="AL13:AM13"/>
    <mergeCell ref="AN13:AO13"/>
    <mergeCell ref="AP13:AQ13"/>
    <mergeCell ref="AR13:AS13"/>
    <mergeCell ref="Z13:AA13"/>
    <mergeCell ref="AB13:AC13"/>
    <mergeCell ref="AD13:AE13"/>
    <mergeCell ref="AF13:AG13"/>
    <mergeCell ref="AH13:AI13"/>
    <mergeCell ref="P13:Q13"/>
    <mergeCell ref="R13:S13"/>
    <mergeCell ref="T13:U13"/>
    <mergeCell ref="V13:W13"/>
    <mergeCell ref="X13:Y13"/>
    <mergeCell ref="C13:G13"/>
    <mergeCell ref="H13:I13"/>
    <mergeCell ref="J13:K13"/>
    <mergeCell ref="L13:M13"/>
    <mergeCell ref="N13:O13"/>
    <mergeCell ref="AJ12:AK12"/>
    <mergeCell ref="AL12:AM12"/>
    <mergeCell ref="AN12:AO12"/>
    <mergeCell ref="AP12:AQ12"/>
    <mergeCell ref="AR12:AS12"/>
    <mergeCell ref="Z12:AA12"/>
    <mergeCell ref="AB12:AC12"/>
    <mergeCell ref="AD12:AE12"/>
    <mergeCell ref="AF12:AG12"/>
    <mergeCell ref="AH12:AI12"/>
    <mergeCell ref="P12:Q12"/>
    <mergeCell ref="R12:S12"/>
    <mergeCell ref="T12:U12"/>
    <mergeCell ref="V12:W12"/>
    <mergeCell ref="X12:Y12"/>
    <mergeCell ref="C12:G12"/>
    <mergeCell ref="H12:I12"/>
    <mergeCell ref="J12:K12"/>
    <mergeCell ref="L12:M12"/>
    <mergeCell ref="N12:O12"/>
    <mergeCell ref="AJ11:AK11"/>
    <mergeCell ref="AL11:AM11"/>
    <mergeCell ref="AN11:AO11"/>
    <mergeCell ref="AP11:AQ11"/>
    <mergeCell ref="AR11:AS11"/>
    <mergeCell ref="AR10:AS10"/>
    <mergeCell ref="C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H10:AI10"/>
    <mergeCell ref="AJ10:AK10"/>
    <mergeCell ref="AL10:AM10"/>
    <mergeCell ref="AN10:AO10"/>
    <mergeCell ref="AP10:AQ10"/>
    <mergeCell ref="AP9:AQ9"/>
    <mergeCell ref="AR9:AS9"/>
    <mergeCell ref="C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F9:AG9"/>
    <mergeCell ref="AH9:AI9"/>
    <mergeCell ref="AJ9:AK9"/>
    <mergeCell ref="AL9:AM9"/>
    <mergeCell ref="AN9:AO9"/>
    <mergeCell ref="AH8:AK8"/>
    <mergeCell ref="AL8:AO8"/>
    <mergeCell ref="AP8:AS8"/>
    <mergeCell ref="C9:G9"/>
    <mergeCell ref="H9:I9"/>
    <mergeCell ref="J9:K9"/>
    <mergeCell ref="L9:M9"/>
    <mergeCell ref="N9:O9"/>
    <mergeCell ref="P9:Q9"/>
    <mergeCell ref="R9:S9"/>
    <mergeCell ref="T9:U9"/>
    <mergeCell ref="V9:W9"/>
    <mergeCell ref="X9:Y9"/>
    <mergeCell ref="Z9:AA9"/>
    <mergeCell ref="AB9:AC9"/>
    <mergeCell ref="AD9:AE9"/>
    <mergeCell ref="C8:Q8"/>
    <mergeCell ref="R8:U8"/>
    <mergeCell ref="V8:Y8"/>
    <mergeCell ref="Z8:AC8"/>
    <mergeCell ref="AD8:AG8"/>
    <mergeCell ref="C7:Q7"/>
    <mergeCell ref="R7:AC7"/>
    <mergeCell ref="AD7:AK7"/>
    <mergeCell ref="AL7:AS7"/>
    <mergeCell ref="AB6:AC6"/>
    <mergeCell ref="AD6:AE6"/>
    <mergeCell ref="AF6:AG6"/>
    <mergeCell ref="AH6:AI6"/>
    <mergeCell ref="AJ6:AK6"/>
    <mergeCell ref="AN5:AO5"/>
    <mergeCell ref="AP5:AQ5"/>
    <mergeCell ref="AR5:AS5"/>
    <mergeCell ref="C6:D6"/>
    <mergeCell ref="E6:G6"/>
    <mergeCell ref="H6:I6"/>
    <mergeCell ref="J6:K6"/>
    <mergeCell ref="L6:M6"/>
    <mergeCell ref="N6:O6"/>
    <mergeCell ref="P6:Q6"/>
    <mergeCell ref="R6:S6"/>
    <mergeCell ref="T6:U6"/>
    <mergeCell ref="V6:W6"/>
    <mergeCell ref="X6:Y6"/>
    <mergeCell ref="Z6:AA6"/>
    <mergeCell ref="AB5:AC5"/>
    <mergeCell ref="AD5:AE5"/>
    <mergeCell ref="AF5:AG5"/>
    <mergeCell ref="AH5:AI5"/>
    <mergeCell ref="AJ5:AK5"/>
    <mergeCell ref="AL6:AM6"/>
    <mergeCell ref="AN6:AO6"/>
    <mergeCell ref="AP6:AQ6"/>
    <mergeCell ref="AR6:AS6"/>
    <mergeCell ref="V5:W5"/>
    <mergeCell ref="X5:Y5"/>
    <mergeCell ref="Z5:AA5"/>
    <mergeCell ref="AB4:AC4"/>
    <mergeCell ref="AD4:AE4"/>
    <mergeCell ref="AF4:AG4"/>
    <mergeCell ref="AH4:AI4"/>
    <mergeCell ref="AJ4:AK4"/>
    <mergeCell ref="AL5:AM5"/>
    <mergeCell ref="C5:D5"/>
    <mergeCell ref="E5:G5"/>
    <mergeCell ref="H5:I5"/>
    <mergeCell ref="J5:K5"/>
    <mergeCell ref="L5:M5"/>
    <mergeCell ref="N5:O5"/>
    <mergeCell ref="P5:Q5"/>
    <mergeCell ref="R5:S5"/>
    <mergeCell ref="T5:U5"/>
    <mergeCell ref="A1:E3"/>
    <mergeCell ref="F1:AT1"/>
    <mergeCell ref="F2:AT2"/>
    <mergeCell ref="F3:AT3"/>
    <mergeCell ref="C4:D4"/>
    <mergeCell ref="E4:G4"/>
    <mergeCell ref="H4:I4"/>
    <mergeCell ref="J4:K4"/>
    <mergeCell ref="L4:M4"/>
    <mergeCell ref="N4:O4"/>
    <mergeCell ref="P4:Q4"/>
    <mergeCell ref="R4:S4"/>
    <mergeCell ref="T4:U4"/>
    <mergeCell ref="V4:W4"/>
    <mergeCell ref="X4:Y4"/>
    <mergeCell ref="Z4:AA4"/>
    <mergeCell ref="AL4:AM4"/>
    <mergeCell ref="AN4:AO4"/>
    <mergeCell ref="AP4:AQ4"/>
    <mergeCell ref="AR4:AS4"/>
  </mergeCells>
  <pageMargins left="0.25" right="0.25" top="0.25" bottom="0.25" header="0.25" footer="0.25"/>
  <pageSetup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topLeftCell="A4" workbookViewId="0">
      <selection activeCell="J5" sqref="J5"/>
    </sheetView>
  </sheetViews>
  <sheetFormatPr defaultRowHeight="15" x14ac:dyDescent="0.2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74"/>
      <c r="B1" s="374"/>
      <c r="C1" s="374"/>
      <c r="D1" s="375" t="s">
        <v>0</v>
      </c>
      <c r="E1" s="374"/>
      <c r="F1" s="374"/>
      <c r="G1" s="374"/>
      <c r="H1" s="374"/>
      <c r="I1" s="374"/>
      <c r="J1" s="374"/>
      <c r="K1" s="374"/>
      <c r="L1" s="374"/>
      <c r="M1" s="374"/>
      <c r="N1" s="374"/>
      <c r="O1" s="374"/>
      <c r="P1" s="374"/>
      <c r="Q1" s="374"/>
      <c r="R1" s="374"/>
      <c r="S1" s="374"/>
      <c r="T1" s="374"/>
      <c r="U1" s="374"/>
      <c r="V1" s="374"/>
      <c r="W1" s="374"/>
      <c r="X1" s="374"/>
    </row>
    <row r="2" spans="1:24" ht="18" customHeight="1" x14ac:dyDescent="0.25">
      <c r="A2" s="374"/>
      <c r="B2" s="374"/>
      <c r="C2" s="374"/>
      <c r="D2" s="375" t="s">
        <v>1</v>
      </c>
      <c r="E2" s="374"/>
      <c r="F2" s="374"/>
      <c r="G2" s="374"/>
      <c r="H2" s="374"/>
      <c r="I2" s="374"/>
      <c r="J2" s="374"/>
      <c r="K2" s="374"/>
      <c r="L2" s="374"/>
      <c r="M2" s="374"/>
      <c r="N2" s="374"/>
      <c r="O2" s="374"/>
      <c r="P2" s="374"/>
      <c r="Q2" s="374"/>
      <c r="R2" s="374"/>
      <c r="S2" s="374"/>
      <c r="T2" s="374"/>
      <c r="U2" s="374"/>
      <c r="V2" s="374"/>
      <c r="W2" s="374"/>
      <c r="X2" s="374"/>
    </row>
    <row r="3" spans="1:24" ht="18" customHeight="1" x14ac:dyDescent="0.25">
      <c r="A3" s="374"/>
      <c r="B3" s="374"/>
      <c r="C3" s="374"/>
      <c r="D3" s="375" t="s">
        <v>2</v>
      </c>
      <c r="E3" s="374"/>
      <c r="F3" s="374"/>
      <c r="G3" s="374"/>
      <c r="H3" s="374"/>
      <c r="I3" s="374"/>
      <c r="J3" s="374"/>
      <c r="K3" s="374"/>
      <c r="L3" s="374"/>
      <c r="M3" s="374"/>
      <c r="N3" s="374"/>
      <c r="O3" s="374"/>
      <c r="P3" s="374"/>
      <c r="Q3" s="374"/>
      <c r="R3" s="374"/>
      <c r="S3" s="374"/>
      <c r="T3" s="374"/>
      <c r="U3" s="374"/>
      <c r="V3" s="374"/>
      <c r="W3" s="374"/>
      <c r="X3" s="374"/>
    </row>
    <row r="4" spans="1:24" ht="15.75" x14ac:dyDescent="0.25">
      <c r="B4" s="154" t="s">
        <v>2</v>
      </c>
      <c r="C4" s="565" t="s">
        <v>2</v>
      </c>
      <c r="D4" s="374"/>
      <c r="E4" s="182" t="s">
        <v>2</v>
      </c>
      <c r="F4" s="182" t="s">
        <v>2</v>
      </c>
      <c r="G4" s="182" t="s">
        <v>2</v>
      </c>
      <c r="H4" s="182" t="s">
        <v>2</v>
      </c>
      <c r="I4" s="182" t="s">
        <v>2</v>
      </c>
      <c r="J4" s="182" t="s">
        <v>2</v>
      </c>
      <c r="K4" s="182" t="s">
        <v>2</v>
      </c>
      <c r="L4" s="182" t="s">
        <v>2</v>
      </c>
      <c r="M4" s="182" t="s">
        <v>2</v>
      </c>
      <c r="N4" s="182" t="s">
        <v>2</v>
      </c>
      <c r="O4" s="182" t="s">
        <v>2</v>
      </c>
      <c r="P4" s="182" t="s">
        <v>2</v>
      </c>
      <c r="Q4" s="182" t="s">
        <v>2</v>
      </c>
      <c r="R4" s="182" t="s">
        <v>2</v>
      </c>
      <c r="S4" s="182" t="s">
        <v>2</v>
      </c>
      <c r="T4" s="182" t="s">
        <v>2</v>
      </c>
      <c r="U4" s="182" t="s">
        <v>2</v>
      </c>
      <c r="V4" s="182" t="s">
        <v>2</v>
      </c>
      <c r="W4" s="182" t="s">
        <v>2</v>
      </c>
    </row>
    <row r="5" spans="1:24" ht="31.5" x14ac:dyDescent="0.25">
      <c r="B5" s="154" t="s">
        <v>724</v>
      </c>
      <c r="C5" s="565" t="s">
        <v>2</v>
      </c>
      <c r="D5" s="374"/>
      <c r="E5" s="348"/>
      <c r="F5" s="182" t="s">
        <v>2</v>
      </c>
      <c r="G5" s="324"/>
      <c r="H5" s="324"/>
      <c r="I5" s="324"/>
      <c r="J5" s="182" t="s">
        <v>2</v>
      </c>
      <c r="K5" s="182" t="s">
        <v>2</v>
      </c>
      <c r="L5" s="182" t="s">
        <v>2</v>
      </c>
      <c r="M5" s="182" t="s">
        <v>2</v>
      </c>
      <c r="N5" s="182" t="s">
        <v>2</v>
      </c>
      <c r="O5" s="182" t="s">
        <v>2</v>
      </c>
      <c r="P5" s="182" t="s">
        <v>2</v>
      </c>
      <c r="Q5" s="182" t="s">
        <v>2</v>
      </c>
      <c r="R5" s="182" t="s">
        <v>2</v>
      </c>
      <c r="S5" s="182" t="s">
        <v>2</v>
      </c>
      <c r="T5" s="182" t="s">
        <v>2</v>
      </c>
      <c r="U5" s="182" t="s">
        <v>2</v>
      </c>
      <c r="V5" s="182" t="s">
        <v>2</v>
      </c>
      <c r="W5" s="182" t="s">
        <v>2</v>
      </c>
    </row>
    <row r="6" spans="1:24" x14ac:dyDescent="0.25">
      <c r="B6" s="89" t="s">
        <v>2</v>
      </c>
      <c r="C6" s="565" t="s">
        <v>2</v>
      </c>
      <c r="D6" s="374"/>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c r="W6" s="182" t="s">
        <v>2</v>
      </c>
    </row>
    <row r="7" spans="1:24" ht="18" customHeight="1" x14ac:dyDescent="0.25">
      <c r="B7" s="517" t="s">
        <v>725</v>
      </c>
      <c r="C7" s="374"/>
      <c r="D7" s="374"/>
      <c r="E7" s="374"/>
      <c r="F7" s="374"/>
      <c r="G7" s="374"/>
      <c r="H7" s="374"/>
      <c r="I7" s="374"/>
      <c r="J7" s="562" t="s">
        <v>687</v>
      </c>
      <c r="K7" s="417"/>
      <c r="L7" s="417"/>
      <c r="M7" s="417"/>
      <c r="N7" s="417"/>
      <c r="O7" s="418"/>
      <c r="P7" s="562" t="s">
        <v>108</v>
      </c>
      <c r="Q7" s="417"/>
      <c r="R7" s="417"/>
      <c r="S7" s="418"/>
      <c r="T7" s="562" t="s">
        <v>688</v>
      </c>
      <c r="U7" s="417"/>
      <c r="V7" s="417"/>
      <c r="W7" s="418"/>
    </row>
    <row r="8" spans="1:24" ht="18" customHeight="1" x14ac:dyDescent="0.25">
      <c r="B8" s="517" t="s">
        <v>2</v>
      </c>
      <c r="C8" s="374"/>
      <c r="D8" s="374"/>
      <c r="E8" s="374"/>
      <c r="F8" s="374"/>
      <c r="G8" s="374"/>
      <c r="H8" s="374"/>
      <c r="I8" s="374"/>
      <c r="J8" s="562" t="s">
        <v>689</v>
      </c>
      <c r="K8" s="418"/>
      <c r="L8" s="562" t="s">
        <v>690</v>
      </c>
      <c r="M8" s="418"/>
      <c r="N8" s="562" t="s">
        <v>691</v>
      </c>
      <c r="O8" s="418"/>
      <c r="P8" s="562" t="s">
        <v>692</v>
      </c>
      <c r="Q8" s="418"/>
      <c r="R8" s="562" t="s">
        <v>693</v>
      </c>
      <c r="S8" s="418"/>
      <c r="T8" s="562" t="s">
        <v>694</v>
      </c>
      <c r="U8" s="418"/>
      <c r="V8" s="562" t="s">
        <v>695</v>
      </c>
      <c r="W8" s="418"/>
    </row>
    <row r="9" spans="1:24" ht="60" x14ac:dyDescent="0.25">
      <c r="B9" s="424" t="s">
        <v>719</v>
      </c>
      <c r="C9" s="417"/>
      <c r="D9" s="418"/>
      <c r="E9" s="37" t="s">
        <v>697</v>
      </c>
      <c r="F9" s="37" t="s">
        <v>708</v>
      </c>
      <c r="G9" s="37" t="s">
        <v>111</v>
      </c>
      <c r="H9" s="37" t="s">
        <v>709</v>
      </c>
      <c r="I9" s="37" t="s">
        <v>710</v>
      </c>
      <c r="J9" s="183" t="s">
        <v>697</v>
      </c>
      <c r="K9" s="183" t="s">
        <v>111</v>
      </c>
      <c r="L9" s="183" t="s">
        <v>697</v>
      </c>
      <c r="M9" s="183" t="s">
        <v>111</v>
      </c>
      <c r="N9" s="183" t="s">
        <v>697</v>
      </c>
      <c r="O9" s="183" t="s">
        <v>111</v>
      </c>
      <c r="P9" s="183" t="s">
        <v>697</v>
      </c>
      <c r="Q9" s="183" t="s">
        <v>111</v>
      </c>
      <c r="R9" s="183" t="s">
        <v>697</v>
      </c>
      <c r="S9" s="183" t="s">
        <v>111</v>
      </c>
      <c r="T9" s="183" t="s">
        <v>697</v>
      </c>
      <c r="U9" s="183" t="s">
        <v>111</v>
      </c>
      <c r="V9" s="183" t="s">
        <v>697</v>
      </c>
      <c r="W9" s="183" t="s">
        <v>111</v>
      </c>
    </row>
    <row r="10" spans="1:24" x14ac:dyDescent="0.25">
      <c r="B10" s="599" t="s">
        <v>720</v>
      </c>
      <c r="C10" s="374"/>
      <c r="D10" s="374"/>
      <c r="E10" s="355">
        <v>1135</v>
      </c>
      <c r="F10" s="211">
        <f>E10/'Pool Data I'!$E$24</f>
        <v>2.7151875871670905E-3</v>
      </c>
      <c r="G10" s="356">
        <v>14268222.24</v>
      </c>
      <c r="H10" s="373">
        <f>G10/'Pool Data I'!$G$24</f>
        <v>2.189208789053862E-3</v>
      </c>
      <c r="I10" s="356">
        <v>6529386.9100000001</v>
      </c>
      <c r="J10" s="350">
        <v>147</v>
      </c>
      <c r="K10" s="349">
        <v>1080644.33</v>
      </c>
      <c r="L10" s="350">
        <v>986</v>
      </c>
      <c r="M10" s="349">
        <v>13145346.550000001</v>
      </c>
      <c r="N10" s="350">
        <v>2</v>
      </c>
      <c r="O10" s="349">
        <v>42231.360000000001</v>
      </c>
      <c r="P10" s="350">
        <v>501</v>
      </c>
      <c r="Q10" s="349">
        <v>6988851.79</v>
      </c>
      <c r="R10" s="350">
        <v>634</v>
      </c>
      <c r="S10" s="349">
        <v>7279370.4500000002</v>
      </c>
      <c r="T10" s="350">
        <v>1081</v>
      </c>
      <c r="U10" s="349">
        <v>13288791.85</v>
      </c>
      <c r="V10" s="350">
        <v>54</v>
      </c>
      <c r="W10" s="349">
        <v>979430.39</v>
      </c>
    </row>
    <row r="11" spans="1:24" x14ac:dyDescent="0.25">
      <c r="B11" s="607" t="s">
        <v>711</v>
      </c>
      <c r="C11" s="374"/>
      <c r="D11" s="374"/>
      <c r="E11" s="357">
        <v>1253</v>
      </c>
      <c r="F11" s="213">
        <f>E11/'Pool Data I'!$E$24</f>
        <v>2.9974714068020832E-3</v>
      </c>
      <c r="G11" s="358">
        <v>20007896.93</v>
      </c>
      <c r="H11" s="215">
        <f>G11/'Pool Data I'!$G$24</f>
        <v>3.0698613375144471E-3</v>
      </c>
      <c r="I11" s="358">
        <v>705064.71</v>
      </c>
      <c r="J11" s="352">
        <v>280</v>
      </c>
      <c r="K11" s="351">
        <v>2557623.73</v>
      </c>
      <c r="L11" s="352">
        <v>965</v>
      </c>
      <c r="M11" s="351">
        <v>17277113.469999999</v>
      </c>
      <c r="N11" s="352">
        <v>8</v>
      </c>
      <c r="O11" s="351">
        <v>173159.73</v>
      </c>
      <c r="P11" s="352">
        <v>379</v>
      </c>
      <c r="Q11" s="351">
        <v>7351015.9699999997</v>
      </c>
      <c r="R11" s="352">
        <v>874</v>
      </c>
      <c r="S11" s="351">
        <v>12656880.960000001</v>
      </c>
      <c r="T11" s="352">
        <v>1169</v>
      </c>
      <c r="U11" s="351">
        <v>17900639.510000002</v>
      </c>
      <c r="V11" s="352">
        <v>84</v>
      </c>
      <c r="W11" s="351">
        <v>2107257.42</v>
      </c>
    </row>
    <row r="12" spans="1:24" x14ac:dyDescent="0.25">
      <c r="B12" s="599" t="s">
        <v>712</v>
      </c>
      <c r="C12" s="374"/>
      <c r="D12" s="374"/>
      <c r="E12" s="355">
        <v>523</v>
      </c>
      <c r="F12" s="211">
        <f>E12/'Pool Data I'!$E$24</f>
        <v>1.2511393022805184E-3</v>
      </c>
      <c r="G12" s="356">
        <v>7612626.6100000003</v>
      </c>
      <c r="H12" s="40">
        <f>G12/'Pool Data I'!$G$24</f>
        <v>1.1680242150753958E-3</v>
      </c>
      <c r="I12" s="356">
        <v>862512.3</v>
      </c>
      <c r="J12" s="350">
        <v>116</v>
      </c>
      <c r="K12" s="349">
        <v>1047402.73</v>
      </c>
      <c r="L12" s="350">
        <v>406</v>
      </c>
      <c r="M12" s="349">
        <v>6551659.3899999997</v>
      </c>
      <c r="N12" s="350">
        <v>1</v>
      </c>
      <c r="O12" s="349">
        <v>13564.49</v>
      </c>
      <c r="P12" s="350">
        <v>166</v>
      </c>
      <c r="Q12" s="349">
        <v>2819065.59</v>
      </c>
      <c r="R12" s="350">
        <v>357</v>
      </c>
      <c r="S12" s="349">
        <v>4793561.0199999996</v>
      </c>
      <c r="T12" s="350">
        <v>492</v>
      </c>
      <c r="U12" s="349">
        <v>7096334.4800000004</v>
      </c>
      <c r="V12" s="350">
        <v>31</v>
      </c>
      <c r="W12" s="349">
        <v>516292.13</v>
      </c>
    </row>
    <row r="13" spans="1:24" x14ac:dyDescent="0.25">
      <c r="B13" s="607" t="s">
        <v>713</v>
      </c>
      <c r="C13" s="374"/>
      <c r="D13" s="374"/>
      <c r="E13" s="357">
        <v>233</v>
      </c>
      <c r="F13" s="213">
        <f>E13/'Pool Data I'!$E$24</f>
        <v>5.5739093199112962E-4</v>
      </c>
      <c r="G13" s="358">
        <v>3333815.35</v>
      </c>
      <c r="H13" s="215">
        <f>G13/'Pool Data I'!$G$24</f>
        <v>5.1151557233542757E-4</v>
      </c>
      <c r="I13" s="358">
        <v>655928.64</v>
      </c>
      <c r="J13" s="352">
        <v>46</v>
      </c>
      <c r="K13" s="351">
        <v>472657.25</v>
      </c>
      <c r="L13" s="352">
        <v>187</v>
      </c>
      <c r="M13" s="351">
        <v>2861158.1</v>
      </c>
      <c r="N13" s="352">
        <v>0</v>
      </c>
      <c r="O13" s="351">
        <v>0</v>
      </c>
      <c r="P13" s="352">
        <v>81</v>
      </c>
      <c r="Q13" s="351">
        <v>1508455.67</v>
      </c>
      <c r="R13" s="352">
        <v>152</v>
      </c>
      <c r="S13" s="351">
        <v>1825359.68</v>
      </c>
      <c r="T13" s="352">
        <v>215</v>
      </c>
      <c r="U13" s="351">
        <v>2973351.07</v>
      </c>
      <c r="V13" s="352">
        <v>18</v>
      </c>
      <c r="W13" s="351">
        <v>360464.28</v>
      </c>
    </row>
    <row r="14" spans="1:24" x14ac:dyDescent="0.25">
      <c r="B14" s="599" t="s">
        <v>714</v>
      </c>
      <c r="C14" s="374"/>
      <c r="D14" s="374"/>
      <c r="E14" s="355">
        <v>138</v>
      </c>
      <c r="F14" s="211">
        <f>E14/'Pool Data I'!$E$24</f>
        <v>3.3012853482736432E-4</v>
      </c>
      <c r="G14" s="356">
        <v>1969327.13</v>
      </c>
      <c r="H14" s="40">
        <f>G14/'Pool Data I'!$G$24</f>
        <v>3.0215875453859042E-4</v>
      </c>
      <c r="I14" s="356">
        <v>399933.89</v>
      </c>
      <c r="J14" s="350">
        <v>32</v>
      </c>
      <c r="K14" s="349">
        <v>284944.21999999997</v>
      </c>
      <c r="L14" s="350">
        <v>106</v>
      </c>
      <c r="M14" s="349">
        <v>1684382.91</v>
      </c>
      <c r="N14" s="366">
        <v>0</v>
      </c>
      <c r="O14" s="365">
        <v>0</v>
      </c>
      <c r="P14" s="350">
        <v>35</v>
      </c>
      <c r="Q14" s="349">
        <v>686803.07</v>
      </c>
      <c r="R14" s="350">
        <v>103</v>
      </c>
      <c r="S14" s="349">
        <v>1282524.06</v>
      </c>
      <c r="T14" s="350">
        <v>126</v>
      </c>
      <c r="U14" s="349">
        <v>1730030.5</v>
      </c>
      <c r="V14" s="350">
        <v>12</v>
      </c>
      <c r="W14" s="349">
        <v>239296.63</v>
      </c>
    </row>
    <row r="15" spans="1:24" s="315" customFormat="1" x14ac:dyDescent="0.25">
      <c r="B15" s="419" t="s">
        <v>715</v>
      </c>
      <c r="C15" s="374"/>
      <c r="D15" s="374"/>
      <c r="E15" s="362">
        <v>112</v>
      </c>
      <c r="F15" s="331">
        <f>E15/'Pool Data I'!$E$24</f>
        <v>2.6793040507728117E-4</v>
      </c>
      <c r="G15" s="359">
        <v>1805029.66</v>
      </c>
      <c r="H15" s="43">
        <f>G15/'Pool Data I'!$G$24</f>
        <v>2.7695018550362189E-4</v>
      </c>
      <c r="I15" s="359">
        <v>565222.89</v>
      </c>
      <c r="J15" s="360">
        <v>21</v>
      </c>
      <c r="K15" s="361">
        <v>189855.92</v>
      </c>
      <c r="L15" s="360">
        <v>91</v>
      </c>
      <c r="M15" s="361">
        <v>1615173.74</v>
      </c>
      <c r="N15" s="366">
        <v>0</v>
      </c>
      <c r="O15" s="365">
        <v>0</v>
      </c>
      <c r="P15" s="360">
        <v>37</v>
      </c>
      <c r="Q15" s="361">
        <v>703492.6</v>
      </c>
      <c r="R15" s="360">
        <v>75</v>
      </c>
      <c r="S15" s="361">
        <v>1101537.06</v>
      </c>
      <c r="T15" s="360">
        <v>106</v>
      </c>
      <c r="U15" s="361">
        <v>1728217.88</v>
      </c>
      <c r="V15" s="360">
        <v>6</v>
      </c>
      <c r="W15" s="361">
        <v>76811.78</v>
      </c>
    </row>
    <row r="16" spans="1:24" s="315" customFormat="1" x14ac:dyDescent="0.25">
      <c r="B16" s="599" t="s">
        <v>716</v>
      </c>
      <c r="C16" s="374"/>
      <c r="D16" s="374"/>
      <c r="E16" s="355">
        <v>289</v>
      </c>
      <c r="F16" s="321">
        <f>E16/'Pool Data I'!$E$24</f>
        <v>6.913561345297702E-4</v>
      </c>
      <c r="G16" s="356">
        <v>4776172.17</v>
      </c>
      <c r="H16" s="322">
        <f>G16/'Pool Data I'!$G$24</f>
        <v>7.3281996290229187E-4</v>
      </c>
      <c r="I16" s="356">
        <v>1203752.82</v>
      </c>
      <c r="J16" s="350">
        <v>73</v>
      </c>
      <c r="K16" s="349">
        <v>703281.75</v>
      </c>
      <c r="L16" s="350">
        <v>216</v>
      </c>
      <c r="M16" s="349">
        <v>4072890.42</v>
      </c>
      <c r="N16" s="366">
        <v>0</v>
      </c>
      <c r="O16" s="365">
        <v>0</v>
      </c>
      <c r="P16" s="350">
        <v>76</v>
      </c>
      <c r="Q16" s="349">
        <v>1482456.76</v>
      </c>
      <c r="R16" s="350">
        <v>213</v>
      </c>
      <c r="S16" s="349">
        <v>3293715.41</v>
      </c>
      <c r="T16" s="350">
        <v>267</v>
      </c>
      <c r="U16" s="349">
        <v>4109215.78</v>
      </c>
      <c r="V16" s="350">
        <v>22</v>
      </c>
      <c r="W16" s="349">
        <v>666956.39</v>
      </c>
    </row>
    <row r="17" spans="2:23" x14ac:dyDescent="0.25">
      <c r="B17" s="207" t="s">
        <v>115</v>
      </c>
      <c r="C17" s="616" t="s">
        <v>2</v>
      </c>
      <c r="D17" s="417"/>
      <c r="E17" s="216">
        <v>3683</v>
      </c>
      <c r="F17" s="217">
        <v>8.8106043026752404E-3</v>
      </c>
      <c r="G17" s="218">
        <v>53773090.090000004</v>
      </c>
      <c r="H17" s="217">
        <v>8.2505388169236294E-3</v>
      </c>
      <c r="I17" s="218">
        <v>10921802.16</v>
      </c>
      <c r="J17" s="353">
        <v>715</v>
      </c>
      <c r="K17" s="354">
        <v>6336409.9299999997</v>
      </c>
      <c r="L17" s="353">
        <v>2957</v>
      </c>
      <c r="M17" s="354">
        <v>47207724.579999998</v>
      </c>
      <c r="N17" s="353">
        <v>11</v>
      </c>
      <c r="O17" s="354">
        <v>228955.58</v>
      </c>
      <c r="P17" s="353">
        <v>1275</v>
      </c>
      <c r="Q17" s="354">
        <v>21540141.449999999</v>
      </c>
      <c r="R17" s="353">
        <v>2408</v>
      </c>
      <c r="S17" s="354">
        <v>32232948.640000001</v>
      </c>
      <c r="T17" s="353">
        <v>3456</v>
      </c>
      <c r="U17" s="354">
        <v>48826581.07</v>
      </c>
      <c r="V17" s="353">
        <v>227</v>
      </c>
      <c r="W17" s="354">
        <v>4946509.0199999996</v>
      </c>
    </row>
    <row r="18" spans="2:23" ht="14.1" customHeight="1" x14ac:dyDescent="0.25">
      <c r="E18" s="332"/>
      <c r="F18" s="333"/>
    </row>
    <row r="19" spans="2:23" ht="350.65" customHeight="1" x14ac:dyDescent="0.25">
      <c r="B19" s="618"/>
      <c r="C19" s="619"/>
      <c r="D19" s="619"/>
      <c r="E19" s="619"/>
      <c r="F19" s="619"/>
      <c r="G19" s="619"/>
      <c r="H19" s="619"/>
      <c r="I19" s="619"/>
      <c r="J19" s="619"/>
      <c r="K19" s="619"/>
      <c r="L19" s="619"/>
      <c r="M19" s="619"/>
      <c r="N19" s="619"/>
      <c r="O19" s="619"/>
      <c r="P19" s="619"/>
      <c r="Q19" s="619"/>
      <c r="R19" s="619"/>
      <c r="S19" s="619"/>
      <c r="T19" s="619"/>
      <c r="U19" s="619"/>
      <c r="V19" s="619"/>
      <c r="W19" s="620"/>
    </row>
    <row r="20" spans="2:23" ht="5.0999999999999996" customHeight="1" x14ac:dyDescent="0.25"/>
    <row r="21" spans="2:23" ht="14.45" customHeight="1" x14ac:dyDescent="0.25">
      <c r="B21" s="565" t="s">
        <v>726</v>
      </c>
      <c r="C21" s="374"/>
      <c r="D21" s="374"/>
      <c r="E21" s="374"/>
      <c r="F21" s="374"/>
      <c r="G21" s="374"/>
      <c r="H21" s="374"/>
      <c r="I21" s="374"/>
      <c r="J21" s="374"/>
      <c r="K21" s="374"/>
      <c r="L21" s="374"/>
      <c r="M21" s="374"/>
      <c r="N21" s="374"/>
      <c r="O21" s="374"/>
      <c r="P21" s="374"/>
      <c r="Q21" s="374"/>
      <c r="R21" s="374"/>
      <c r="S21" s="374"/>
      <c r="T21" s="374"/>
      <c r="U21" s="374"/>
      <c r="V21" s="374"/>
      <c r="W21" s="374"/>
    </row>
    <row r="22" spans="2:23" ht="5.0999999999999996" customHeight="1" x14ac:dyDescent="0.25"/>
    <row r="23" spans="2:23" ht="370.7" customHeight="1" x14ac:dyDescent="0.25">
      <c r="B23" s="618"/>
      <c r="C23" s="619"/>
      <c r="D23" s="619"/>
      <c r="E23" s="619"/>
      <c r="F23" s="619"/>
      <c r="G23" s="619"/>
      <c r="H23" s="619"/>
      <c r="I23" s="619"/>
      <c r="J23" s="619"/>
      <c r="K23" s="619"/>
      <c r="L23" s="619"/>
      <c r="M23" s="619"/>
      <c r="N23" s="619"/>
      <c r="O23" s="619"/>
      <c r="P23" s="619"/>
      <c r="Q23" s="619"/>
      <c r="R23" s="619"/>
      <c r="S23" s="619"/>
      <c r="T23" s="619"/>
      <c r="U23" s="619"/>
      <c r="V23" s="619"/>
      <c r="W23" s="620"/>
    </row>
  </sheetData>
  <sheetProtection password="C8A1" sheet="1" objects="1" scenarios="1"/>
  <mergeCells count="31">
    <mergeCell ref="B21:W21"/>
    <mergeCell ref="B23:W23"/>
    <mergeCell ref="B14:D14"/>
    <mergeCell ref="B15:D15"/>
    <mergeCell ref="B16:D16"/>
    <mergeCell ref="C17:D17"/>
    <mergeCell ref="B19:W19"/>
    <mergeCell ref="B9:D9"/>
    <mergeCell ref="B10:D10"/>
    <mergeCell ref="B11:D11"/>
    <mergeCell ref="B12:D12"/>
    <mergeCell ref="B13:D13"/>
    <mergeCell ref="T7:W7"/>
    <mergeCell ref="B8:I8"/>
    <mergeCell ref="J8:K8"/>
    <mergeCell ref="L8:M8"/>
    <mergeCell ref="N8:O8"/>
    <mergeCell ref="P8:Q8"/>
    <mergeCell ref="R8:S8"/>
    <mergeCell ref="T8:U8"/>
    <mergeCell ref="V8:W8"/>
    <mergeCell ref="C5:D5"/>
    <mergeCell ref="C6:D6"/>
    <mergeCell ref="B7:I7"/>
    <mergeCell ref="J7:O7"/>
    <mergeCell ref="P7:S7"/>
    <mergeCell ref="A1:C3"/>
    <mergeCell ref="D1:X1"/>
    <mergeCell ref="D2:X2"/>
    <mergeCell ref="D3:X3"/>
    <mergeCell ref="C4:D4"/>
  </mergeCells>
  <pageMargins left="0.25" right="0.25" top="0.25" bottom="0.25" header="0.25" footer="0.2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B3"/>
    </sheetView>
  </sheetViews>
  <sheetFormatPr defaultRowHeight="15" x14ac:dyDescent="0.25"/>
  <cols>
    <col min="1" max="1" width="7.140625" customWidth="1"/>
    <col min="2" max="2" width="26.42578125" customWidth="1"/>
    <col min="3" max="3" width="49" customWidth="1"/>
    <col min="4" max="4" width="0" hidden="1" customWidth="1"/>
  </cols>
  <sheetData>
    <row r="1" spans="1:3" ht="18" customHeight="1" x14ac:dyDescent="0.25">
      <c r="A1" s="374"/>
      <c r="B1" s="374"/>
      <c r="C1" s="1" t="s">
        <v>0</v>
      </c>
    </row>
    <row r="2" spans="1:3" ht="18" customHeight="1" x14ac:dyDescent="0.25">
      <c r="A2" s="374"/>
      <c r="B2" s="374"/>
      <c r="C2" s="1" t="s">
        <v>1</v>
      </c>
    </row>
    <row r="3" spans="1:3" ht="18" customHeight="1" x14ac:dyDescent="0.25">
      <c r="A3" s="374"/>
      <c r="B3" s="374"/>
      <c r="C3" s="1" t="s">
        <v>2</v>
      </c>
    </row>
    <row r="4" spans="1:3" x14ac:dyDescent="0.25">
      <c r="A4" s="7" t="s">
        <v>2</v>
      </c>
      <c r="B4" s="383" t="s">
        <v>2</v>
      </c>
      <c r="C4" s="374"/>
    </row>
    <row r="5" spans="1:3" ht="19.7" customHeight="1" x14ac:dyDescent="0.25">
      <c r="A5" s="384" t="s">
        <v>17</v>
      </c>
      <c r="B5" s="374"/>
      <c r="C5" s="385"/>
    </row>
    <row r="6" spans="1:3" x14ac:dyDescent="0.25">
      <c r="A6" s="7" t="s">
        <v>2</v>
      </c>
      <c r="B6" s="383" t="s">
        <v>2</v>
      </c>
      <c r="C6" s="374"/>
    </row>
    <row r="7" spans="1:3" ht="15.75" x14ac:dyDescent="0.25">
      <c r="A7" s="8" t="s">
        <v>18</v>
      </c>
      <c r="B7" s="386" t="s">
        <v>19</v>
      </c>
      <c r="C7" s="374"/>
    </row>
    <row r="8" spans="1:3" x14ac:dyDescent="0.25">
      <c r="A8" s="9" t="s">
        <v>20</v>
      </c>
      <c r="B8" s="387" t="s">
        <v>21</v>
      </c>
      <c r="C8" s="374"/>
    </row>
    <row r="9" spans="1:3" x14ac:dyDescent="0.25">
      <c r="A9" s="10" t="s">
        <v>22</v>
      </c>
      <c r="B9" s="388" t="s">
        <v>17</v>
      </c>
      <c r="C9" s="374"/>
    </row>
    <row r="10" spans="1:3" x14ac:dyDescent="0.25">
      <c r="A10" s="9" t="s">
        <v>23</v>
      </c>
      <c r="B10" s="387" t="s">
        <v>24</v>
      </c>
      <c r="C10" s="374"/>
    </row>
    <row r="11" spans="1:3" x14ac:dyDescent="0.25">
      <c r="A11" s="10" t="s">
        <v>25</v>
      </c>
      <c r="B11" s="388" t="s">
        <v>26</v>
      </c>
      <c r="C11" s="374"/>
    </row>
    <row r="12" spans="1:3" x14ac:dyDescent="0.25">
      <c r="A12" s="9" t="s">
        <v>27</v>
      </c>
      <c r="B12" s="387" t="s">
        <v>28</v>
      </c>
      <c r="C12" s="374"/>
    </row>
    <row r="13" spans="1:3" x14ac:dyDescent="0.25">
      <c r="A13" s="10" t="s">
        <v>29</v>
      </c>
      <c r="B13" s="388" t="s">
        <v>30</v>
      </c>
      <c r="C13" s="374"/>
    </row>
    <row r="14" spans="1:3" x14ac:dyDescent="0.25">
      <c r="A14" s="9" t="s">
        <v>31</v>
      </c>
      <c r="B14" s="387" t="s">
        <v>32</v>
      </c>
      <c r="C14" s="374"/>
    </row>
    <row r="15" spans="1:3" x14ac:dyDescent="0.25">
      <c r="A15" s="10" t="s">
        <v>33</v>
      </c>
      <c r="B15" s="388" t="s">
        <v>34</v>
      </c>
      <c r="C15" s="374"/>
    </row>
    <row r="16" spans="1:3" x14ac:dyDescent="0.25">
      <c r="A16" s="9" t="s">
        <v>35</v>
      </c>
      <c r="B16" s="387" t="s">
        <v>36</v>
      </c>
      <c r="C16" s="374"/>
    </row>
    <row r="17" spans="1:3" x14ac:dyDescent="0.25">
      <c r="A17" s="10" t="s">
        <v>37</v>
      </c>
      <c r="B17" s="388" t="s">
        <v>38</v>
      </c>
      <c r="C17" s="374"/>
    </row>
    <row r="18" spans="1:3" x14ac:dyDescent="0.25">
      <c r="A18" s="9" t="s">
        <v>39</v>
      </c>
      <c r="B18" s="387" t="s">
        <v>40</v>
      </c>
      <c r="C18" s="374"/>
    </row>
    <row r="19" spans="1:3" x14ac:dyDescent="0.25">
      <c r="A19" s="10" t="s">
        <v>41</v>
      </c>
      <c r="B19" s="388" t="s">
        <v>42</v>
      </c>
      <c r="C19" s="374"/>
    </row>
    <row r="20" spans="1:3" x14ac:dyDescent="0.25">
      <c r="A20" s="9" t="s">
        <v>43</v>
      </c>
      <c r="B20" s="387" t="s">
        <v>44</v>
      </c>
      <c r="C20" s="374"/>
    </row>
    <row r="21" spans="1:3" x14ac:dyDescent="0.25">
      <c r="A21" s="10" t="s">
        <v>45</v>
      </c>
      <c r="B21" s="388" t="s">
        <v>46</v>
      </c>
      <c r="C21" s="374"/>
    </row>
    <row r="22" spans="1:3" x14ac:dyDescent="0.25">
      <c r="A22" s="9" t="s">
        <v>47</v>
      </c>
      <c r="B22" s="387" t="s">
        <v>48</v>
      </c>
      <c r="C22" s="374"/>
    </row>
    <row r="23" spans="1:3" x14ac:dyDescent="0.25">
      <c r="A23" s="10" t="s">
        <v>49</v>
      </c>
      <c r="B23" s="388" t="s">
        <v>50</v>
      </c>
      <c r="C23" s="374"/>
    </row>
    <row r="24" spans="1:3" x14ac:dyDescent="0.25">
      <c r="A24" s="9" t="s">
        <v>51</v>
      </c>
      <c r="B24" s="387" t="s">
        <v>52</v>
      </c>
      <c r="C24" s="374"/>
    </row>
    <row r="25" spans="1:3" x14ac:dyDescent="0.25">
      <c r="A25" s="10" t="s">
        <v>53</v>
      </c>
      <c r="B25" s="388" t="s">
        <v>54</v>
      </c>
      <c r="C25" s="374"/>
    </row>
    <row r="26" spans="1:3" x14ac:dyDescent="0.25">
      <c r="A26" s="9" t="s">
        <v>55</v>
      </c>
      <c r="B26" s="387" t="s">
        <v>56</v>
      </c>
      <c r="C26" s="374"/>
    </row>
    <row r="27" spans="1:3" x14ac:dyDescent="0.25">
      <c r="A27" s="10" t="s">
        <v>57</v>
      </c>
      <c r="B27" s="388" t="s">
        <v>58</v>
      </c>
      <c r="C27" s="374"/>
    </row>
    <row r="28" spans="1:3" x14ac:dyDescent="0.25">
      <c r="A28" s="9" t="s">
        <v>59</v>
      </c>
      <c r="B28" s="387" t="s">
        <v>60</v>
      </c>
      <c r="C28" s="374"/>
    </row>
    <row r="29" spans="1:3" x14ac:dyDescent="0.25">
      <c r="A29" s="10" t="s">
        <v>61</v>
      </c>
      <c r="B29" s="388" t="s">
        <v>62</v>
      </c>
      <c r="C29" s="374"/>
    </row>
    <row r="30" spans="1:3" x14ac:dyDescent="0.25">
      <c r="A30" s="9" t="s">
        <v>63</v>
      </c>
      <c r="B30" s="387" t="s">
        <v>64</v>
      </c>
      <c r="C30" s="374"/>
    </row>
    <row r="31" spans="1:3" x14ac:dyDescent="0.25">
      <c r="A31" s="10" t="s">
        <v>65</v>
      </c>
      <c r="B31" s="388" t="s">
        <v>66</v>
      </c>
      <c r="C31" s="374"/>
    </row>
    <row r="32" spans="1:3" x14ac:dyDescent="0.25">
      <c r="A32" s="9" t="s">
        <v>67</v>
      </c>
      <c r="B32" s="387" t="s">
        <v>68</v>
      </c>
      <c r="C32" s="374"/>
    </row>
    <row r="33" spans="1:3" x14ac:dyDescent="0.25">
      <c r="A33" s="10" t="s">
        <v>69</v>
      </c>
      <c r="B33" s="388" t="s">
        <v>70</v>
      </c>
      <c r="C33" s="374"/>
    </row>
    <row r="34" spans="1:3" x14ac:dyDescent="0.25">
      <c r="A34" s="9" t="s">
        <v>71</v>
      </c>
      <c r="B34" s="387" t="s">
        <v>72</v>
      </c>
      <c r="C34" s="374"/>
    </row>
    <row r="35" spans="1:3" x14ac:dyDescent="0.25">
      <c r="A35" s="10" t="s">
        <v>73</v>
      </c>
      <c r="B35" s="388" t="s">
        <v>74</v>
      </c>
      <c r="C35" s="374"/>
    </row>
    <row r="36" spans="1:3" x14ac:dyDescent="0.25">
      <c r="A36" s="9" t="s">
        <v>75</v>
      </c>
      <c r="B36" s="387" t="s">
        <v>76</v>
      </c>
      <c r="C36" s="374"/>
    </row>
    <row r="37" spans="1:3" x14ac:dyDescent="0.25">
      <c r="A37" s="10" t="s">
        <v>77</v>
      </c>
      <c r="B37" s="388" t="s">
        <v>78</v>
      </c>
      <c r="C37" s="374"/>
    </row>
    <row r="38" spans="1:3" x14ac:dyDescent="0.25">
      <c r="A38" s="9" t="s">
        <v>79</v>
      </c>
      <c r="B38" s="387" t="s">
        <v>80</v>
      </c>
      <c r="C38" s="374"/>
    </row>
  </sheetData>
  <sheetProtection algorithmName="SHA-512" hashValue="AiKbRzOXYpR/VbMA8bCiBBuVxkm34Bk/tKHlApZErorbDIyxcBeVoqwKCRdZYZVhru00L5lUNOt4fw1F2+WCrw==" saltValue="9HtiV82/dFVEmBXcFtBl+g==" spinCount="100000" sheet="1" objects="1" scenarios="1"/>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hyperlink ref="B8" location="'Cover'!A4" display="Cover"/>
    <hyperlink ref="B10" location="'Reporting Details'!A4" display="Reporting details"/>
    <hyperlink ref="B11" location="'Parties Overview'!A4" display="Parties overview"/>
    <hyperlink ref="B12" location="'Transaction Events I'!A4" display="Transaction events I"/>
    <hyperlink ref="B13" location="'Transaction Events II'!A4" display="Transaction events II"/>
    <hyperlink ref="B14" location="'Transaction Events III'!A4" display="Transaction events III"/>
    <hyperlink ref="B15" location="'Notes I'!A4" display="Notes I"/>
    <hyperlink ref="B16" location="'Notes II'!A4" display="Notes II"/>
    <hyperlink ref="B17" location="'Credit Enhancement'!A4" display="Credit Enhancement"/>
    <hyperlink ref="B18" location="'Swaps &amp; Order of Priority'!A4" display="Swaps &amp; Order of Priority"/>
    <hyperlink ref="B19" location="'Retention'!A4" display="Retention"/>
    <hyperlink ref="B20" location="'Amortisation profile I'!A4" display="Amortisation profile I"/>
    <hyperlink ref="B21" location="'Amortisation profile II'!A4" display="Amortisation profile II"/>
    <hyperlink ref="B22" location="'Run out schedule I'!A4" display="Run out schedule I"/>
    <hyperlink ref="B23" location="'Run out schedule II'!A4" display="Run out schedule II"/>
    <hyperlink ref="B24" location="'Outstanding Contracts'!A4" display="Outstanding contracts"/>
    <hyperlink ref="B25" location="'Delinquencies &amp; Defaults I'!A4" display="Delinquencies &amp; defaults I"/>
    <hyperlink ref="B26" location="'Delinquencies &amp; Defaults II'!A4" display="Delinquencies &amp; defaults II"/>
    <hyperlink ref="B27" location="'Defaults &amp; Recoveries'!A4" display="Defaults &amp; Recoveries"/>
    <hyperlink ref="B28" location="'Write-Offs'!A4" display="Write-Offs"/>
    <hyperlink ref="B29" location="'Prepayments'!A4" display="Prepayments"/>
    <hyperlink ref="B30" location="'Pool Data I'!A4" display="Pool data I"/>
    <hyperlink ref="B31" location="'Pool Data II'!A4" display="Pool data II"/>
    <hyperlink ref="B32" location="'Pool Data III'!A4" display="Pool data III"/>
    <hyperlink ref="B33" location="'Pool Data IV'!A4" display="Pool data IV"/>
    <hyperlink ref="B34" location="'Pool Data V'!A4" display="Pool data V"/>
    <hyperlink ref="B35" location="'Pool Data VI'!A4" display="Pool data VI"/>
    <hyperlink ref="B36" location="'Pool Data VII'!A4" display="Pool Data VII"/>
    <hyperlink ref="B37" location="'Pool Data VIII'!A4" display="Pool Data VIII"/>
    <hyperlink ref="B38" location="'Supplementary UK Information'!A4" display="Supplementary UK Information"/>
  </hyperlinks>
  <pageMargins left="0.25" right="0.25" top="0.25" bottom="0.25" header="0.25" footer="0.25"/>
  <pageSetup orientation="portrait" horizontalDpi="300"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election activeCell="I25" sqref="I25"/>
    </sheetView>
  </sheetViews>
  <sheetFormatPr defaultRowHeight="15" x14ac:dyDescent="0.2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x14ac:dyDescent="0.25">
      <c r="A1" s="374"/>
      <c r="B1" s="374"/>
      <c r="C1" s="374"/>
      <c r="D1" s="375" t="s">
        <v>0</v>
      </c>
      <c r="E1" s="374"/>
      <c r="F1" s="374"/>
      <c r="G1" s="374"/>
      <c r="H1" s="374"/>
      <c r="I1" s="374"/>
      <c r="J1" s="374"/>
      <c r="K1" s="374"/>
      <c r="L1" s="374"/>
    </row>
    <row r="2" spans="1:12" ht="18" customHeight="1" x14ac:dyDescent="0.25">
      <c r="A2" s="374"/>
      <c r="B2" s="374"/>
      <c r="C2" s="374"/>
      <c r="D2" s="375" t="s">
        <v>1</v>
      </c>
      <c r="E2" s="374"/>
      <c r="F2" s="374"/>
      <c r="G2" s="374"/>
      <c r="H2" s="374"/>
      <c r="I2" s="374"/>
      <c r="J2" s="374"/>
      <c r="K2" s="374"/>
      <c r="L2" s="374"/>
    </row>
    <row r="3" spans="1:12" ht="18" customHeight="1" x14ac:dyDescent="0.25">
      <c r="A3" s="374"/>
      <c r="B3" s="374"/>
      <c r="C3" s="374"/>
      <c r="D3" s="375" t="s">
        <v>2</v>
      </c>
      <c r="E3" s="374"/>
      <c r="F3" s="374"/>
      <c r="G3" s="374"/>
      <c r="H3" s="374"/>
      <c r="I3" s="374"/>
      <c r="J3" s="374"/>
      <c r="K3" s="374"/>
      <c r="L3" s="374"/>
    </row>
    <row r="4" spans="1:12" ht="1.1499999999999999" customHeight="1" x14ac:dyDescent="0.25"/>
    <row r="5" spans="1:12" ht="34.9" customHeight="1" x14ac:dyDescent="0.25">
      <c r="B5" s="376" t="s">
        <v>727</v>
      </c>
      <c r="C5" s="374"/>
      <c r="D5" s="374"/>
      <c r="E5" s="374"/>
      <c r="F5" s="374"/>
      <c r="G5" s="374"/>
      <c r="H5" s="374"/>
      <c r="I5" s="374"/>
      <c r="J5" s="374"/>
      <c r="K5" s="374"/>
      <c r="L5" s="374"/>
    </row>
    <row r="6" spans="1:12" ht="0" hidden="1" customHeight="1" x14ac:dyDescent="0.25"/>
    <row r="7" spans="1:12" x14ac:dyDescent="0.25">
      <c r="B7" s="199" t="s">
        <v>2</v>
      </c>
      <c r="C7" s="640" t="s">
        <v>2</v>
      </c>
      <c r="D7" s="374"/>
      <c r="E7" s="200" t="s">
        <v>2</v>
      </c>
      <c r="F7" s="200" t="s">
        <v>2</v>
      </c>
      <c r="G7" s="200" t="s">
        <v>2</v>
      </c>
      <c r="H7" s="200" t="s">
        <v>2</v>
      </c>
      <c r="I7" s="200" t="s">
        <v>2</v>
      </c>
      <c r="J7" s="200" t="s">
        <v>2</v>
      </c>
      <c r="K7" s="200" t="s">
        <v>2</v>
      </c>
      <c r="L7" s="200" t="s">
        <v>2</v>
      </c>
    </row>
    <row r="8" spans="1:12" ht="60" x14ac:dyDescent="0.25">
      <c r="B8" s="37" t="s">
        <v>687</v>
      </c>
      <c r="C8" s="596" t="s">
        <v>108</v>
      </c>
      <c r="D8" s="418"/>
      <c r="E8" s="201" t="s">
        <v>697</v>
      </c>
      <c r="F8" s="201" t="s">
        <v>728</v>
      </c>
      <c r="G8" s="201" t="s">
        <v>729</v>
      </c>
      <c r="H8" s="201" t="s">
        <v>730</v>
      </c>
      <c r="I8" s="201" t="s">
        <v>731</v>
      </c>
      <c r="J8" s="201" t="s">
        <v>732</v>
      </c>
      <c r="K8" s="201" t="s">
        <v>733</v>
      </c>
      <c r="L8" s="201" t="s">
        <v>734</v>
      </c>
    </row>
    <row r="9" spans="1:12" x14ac:dyDescent="0.25">
      <c r="B9" s="202" t="s">
        <v>689</v>
      </c>
      <c r="C9" s="599" t="s">
        <v>692</v>
      </c>
      <c r="D9" s="374"/>
      <c r="E9" s="371">
        <v>140</v>
      </c>
      <c r="F9" s="367">
        <v>1762568.75</v>
      </c>
      <c r="G9" s="367">
        <v>1952340.76</v>
      </c>
      <c r="H9" s="367">
        <v>1462175.05</v>
      </c>
      <c r="I9" s="367">
        <v>184495.74</v>
      </c>
      <c r="J9" s="367">
        <v>376578.24</v>
      </c>
      <c r="K9" s="367">
        <v>115897.96</v>
      </c>
      <c r="L9" s="367">
        <v>113587.47</v>
      </c>
    </row>
    <row r="10" spans="1:12" x14ac:dyDescent="0.25">
      <c r="B10" s="219" t="s">
        <v>689</v>
      </c>
      <c r="C10" s="607" t="s">
        <v>693</v>
      </c>
      <c r="D10" s="374"/>
      <c r="E10" s="370">
        <v>1488</v>
      </c>
      <c r="F10" s="365">
        <v>11371378.66</v>
      </c>
      <c r="G10" s="365">
        <v>12162414.43</v>
      </c>
      <c r="H10" s="365">
        <v>7389173.5199999996</v>
      </c>
      <c r="I10" s="365">
        <v>3428193.79</v>
      </c>
      <c r="J10" s="365">
        <v>4194019.27</v>
      </c>
      <c r="K10" s="365">
        <v>554011.35</v>
      </c>
      <c r="L10" s="365">
        <v>579221.64</v>
      </c>
    </row>
    <row r="11" spans="1:12" x14ac:dyDescent="0.25">
      <c r="B11" s="207" t="s">
        <v>735</v>
      </c>
      <c r="C11" s="616" t="s">
        <v>2</v>
      </c>
      <c r="D11" s="417"/>
      <c r="E11" s="369">
        <v>1628</v>
      </c>
      <c r="F11" s="368">
        <v>13133947.41</v>
      </c>
      <c r="G11" s="368">
        <v>14114755.189999999</v>
      </c>
      <c r="H11" s="368">
        <v>8851348.5700000003</v>
      </c>
      <c r="I11" s="368">
        <v>3612689.53</v>
      </c>
      <c r="J11" s="368">
        <v>4570597.51</v>
      </c>
      <c r="K11" s="368">
        <v>669909.31000000006</v>
      </c>
      <c r="L11" s="368">
        <v>692809.11</v>
      </c>
    </row>
    <row r="12" spans="1:12" x14ac:dyDescent="0.25">
      <c r="B12" s="202" t="s">
        <v>690</v>
      </c>
      <c r="C12" s="599" t="s">
        <v>692</v>
      </c>
      <c r="D12" s="374"/>
      <c r="E12" s="371">
        <v>4937</v>
      </c>
      <c r="F12" s="367">
        <v>83992151.349999994</v>
      </c>
      <c r="G12" s="367">
        <v>80788703.519999996</v>
      </c>
      <c r="H12" s="367">
        <v>46851919.310000002</v>
      </c>
      <c r="I12" s="367">
        <v>35648865.5</v>
      </c>
      <c r="J12" s="367">
        <v>32362813.960000001</v>
      </c>
      <c r="K12" s="367">
        <v>1491366.54</v>
      </c>
      <c r="L12" s="367">
        <v>1573970.25</v>
      </c>
    </row>
    <row r="13" spans="1:12" x14ac:dyDescent="0.25">
      <c r="B13" s="219" t="s">
        <v>690</v>
      </c>
      <c r="C13" s="607" t="s">
        <v>693</v>
      </c>
      <c r="D13" s="374"/>
      <c r="E13" s="370">
        <v>3404</v>
      </c>
      <c r="F13" s="365">
        <v>49988343.170000002</v>
      </c>
      <c r="G13" s="365">
        <v>50655231.939999998</v>
      </c>
      <c r="H13" s="365">
        <v>29414053.09</v>
      </c>
      <c r="I13" s="365">
        <v>18755841.350000001</v>
      </c>
      <c r="J13" s="365">
        <v>19276792.280000001</v>
      </c>
      <c r="K13" s="365">
        <v>1818448.73</v>
      </c>
      <c r="L13" s="365">
        <v>1964386.57</v>
      </c>
    </row>
    <row r="14" spans="1:12" x14ac:dyDescent="0.25">
      <c r="B14" s="207" t="s">
        <v>736</v>
      </c>
      <c r="C14" s="616" t="s">
        <v>2</v>
      </c>
      <c r="D14" s="417"/>
      <c r="E14" s="369">
        <v>8341</v>
      </c>
      <c r="F14" s="368">
        <v>133980494.52</v>
      </c>
      <c r="G14" s="368">
        <v>131443935.45999999</v>
      </c>
      <c r="H14" s="368">
        <v>76265972.400000006</v>
      </c>
      <c r="I14" s="368">
        <v>54404706.850000001</v>
      </c>
      <c r="J14" s="368">
        <v>51639606.240000002</v>
      </c>
      <c r="K14" s="368">
        <v>3309815.27</v>
      </c>
      <c r="L14" s="368">
        <v>3538356.82</v>
      </c>
    </row>
    <row r="15" spans="1:12" s="315" customFormat="1" x14ac:dyDescent="0.25">
      <c r="B15" s="320" t="s">
        <v>1089</v>
      </c>
      <c r="C15" s="599" t="s">
        <v>692</v>
      </c>
      <c r="D15" s="374"/>
      <c r="E15" s="711">
        <v>0</v>
      </c>
      <c r="F15" s="367">
        <v>0</v>
      </c>
      <c r="G15" s="367">
        <v>0</v>
      </c>
      <c r="H15" s="367">
        <v>0</v>
      </c>
      <c r="I15" s="367">
        <v>0</v>
      </c>
      <c r="J15" s="367">
        <v>0</v>
      </c>
      <c r="K15" s="367">
        <v>0</v>
      </c>
      <c r="L15" s="367">
        <v>0</v>
      </c>
    </row>
    <row r="16" spans="1:12" x14ac:dyDescent="0.25">
      <c r="B16" s="219"/>
      <c r="C16" s="607" t="s">
        <v>693</v>
      </c>
      <c r="D16" s="374"/>
      <c r="E16" s="319" t="s">
        <v>246</v>
      </c>
      <c r="F16" s="319" t="s">
        <v>246</v>
      </c>
      <c r="G16" s="319" t="s">
        <v>246</v>
      </c>
      <c r="H16" s="319" t="s">
        <v>246</v>
      </c>
      <c r="I16" s="319" t="s">
        <v>246</v>
      </c>
      <c r="J16" s="319" t="s">
        <v>246</v>
      </c>
      <c r="K16" s="319" t="s">
        <v>246</v>
      </c>
      <c r="L16" s="319" t="s">
        <v>246</v>
      </c>
    </row>
    <row r="17" spans="2:12" s="315" customFormat="1" x14ac:dyDescent="0.25">
      <c r="B17" s="318" t="s">
        <v>1204</v>
      </c>
      <c r="C17" s="616"/>
      <c r="D17" s="417"/>
      <c r="E17" s="323" t="s">
        <v>246</v>
      </c>
      <c r="F17" s="323" t="s">
        <v>246</v>
      </c>
      <c r="G17" s="323" t="s">
        <v>246</v>
      </c>
      <c r="H17" s="323" t="s">
        <v>246</v>
      </c>
      <c r="I17" s="323" t="s">
        <v>246</v>
      </c>
      <c r="J17" s="323" t="s">
        <v>246</v>
      </c>
      <c r="K17" s="323" t="s">
        <v>246</v>
      </c>
      <c r="L17" s="323" t="s">
        <v>246</v>
      </c>
    </row>
    <row r="18" spans="2:12" x14ac:dyDescent="0.25">
      <c r="B18" s="207" t="s">
        <v>115</v>
      </c>
      <c r="C18" s="616" t="s">
        <v>2</v>
      </c>
      <c r="D18" s="417"/>
      <c r="E18" s="369">
        <v>9969</v>
      </c>
      <c r="F18" s="368">
        <v>147114441.93000001</v>
      </c>
      <c r="G18" s="368">
        <v>145558690.65000001</v>
      </c>
      <c r="H18" s="368">
        <v>85117320.969999999</v>
      </c>
      <c r="I18" s="368">
        <v>58017396.380000003</v>
      </c>
      <c r="J18" s="368">
        <v>56210203.75</v>
      </c>
      <c r="K18" s="368">
        <v>3979724.58</v>
      </c>
      <c r="L18" s="368">
        <v>4231165.93</v>
      </c>
    </row>
    <row r="20" spans="2:12" x14ac:dyDescent="0.25">
      <c r="I20" s="328"/>
      <c r="L20" s="326"/>
    </row>
    <row r="22" spans="2:12" x14ac:dyDescent="0.25">
      <c r="L22" s="327"/>
    </row>
  </sheetData>
  <sheetProtection password="C8A1" sheet="1" objects="1" scenarios="1"/>
  <mergeCells count="17">
    <mergeCell ref="C15:D15"/>
    <mergeCell ref="C16:D16"/>
    <mergeCell ref="C17:D17"/>
    <mergeCell ref="C12:D12"/>
    <mergeCell ref="C13:D13"/>
    <mergeCell ref="C14:D14"/>
    <mergeCell ref="C18:D18"/>
    <mergeCell ref="C7:D7"/>
    <mergeCell ref="C8:D8"/>
    <mergeCell ref="C9:D9"/>
    <mergeCell ref="C10:D10"/>
    <mergeCell ref="C11:D11"/>
    <mergeCell ref="A1:C3"/>
    <mergeCell ref="D1:L1"/>
    <mergeCell ref="D2:L2"/>
    <mergeCell ref="D3:L3"/>
    <mergeCell ref="B5:L5"/>
  </mergeCells>
  <pageMargins left="0.25" right="0.25" top="0.25" bottom="0.25" header="0.25" footer="0.25"/>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showGridLines="0" workbookViewId="0">
      <selection activeCell="I11" sqref="I11"/>
    </sheetView>
  </sheetViews>
  <sheetFormatPr defaultRowHeight="15" x14ac:dyDescent="0.2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x14ac:dyDescent="0.25">
      <c r="A1" s="374"/>
      <c r="B1" s="374"/>
      <c r="C1" s="374"/>
      <c r="D1" s="375" t="s">
        <v>0</v>
      </c>
      <c r="E1" s="374"/>
      <c r="F1" s="374"/>
      <c r="G1" s="374"/>
      <c r="H1" s="374"/>
      <c r="I1" s="374"/>
    </row>
    <row r="2" spans="1:9" ht="18" customHeight="1" x14ac:dyDescent="0.25">
      <c r="A2" s="374"/>
      <c r="B2" s="374"/>
      <c r="C2" s="374"/>
      <c r="D2" s="375" t="s">
        <v>1</v>
      </c>
      <c r="E2" s="374"/>
      <c r="F2" s="374"/>
      <c r="G2" s="374"/>
      <c r="H2" s="374"/>
      <c r="I2" s="374"/>
    </row>
    <row r="3" spans="1:9" ht="18" customHeight="1" x14ac:dyDescent="0.25">
      <c r="A3" s="374"/>
      <c r="B3" s="374"/>
      <c r="C3" s="374"/>
      <c r="D3" s="375" t="s">
        <v>2</v>
      </c>
      <c r="E3" s="374"/>
      <c r="F3" s="374"/>
      <c r="G3" s="374"/>
      <c r="H3" s="374"/>
      <c r="I3" s="374"/>
    </row>
    <row r="4" spans="1:9" x14ac:dyDescent="0.25">
      <c r="A4" s="520" t="s">
        <v>2</v>
      </c>
      <c r="B4" s="374"/>
      <c r="C4" s="520" t="s">
        <v>2</v>
      </c>
      <c r="D4" s="374"/>
      <c r="E4" s="374"/>
      <c r="F4" s="656" t="s">
        <v>2</v>
      </c>
      <c r="G4" s="374"/>
      <c r="H4" s="153" t="s">
        <v>2</v>
      </c>
      <c r="I4" s="153" t="s">
        <v>2</v>
      </c>
    </row>
    <row r="5" spans="1:9" x14ac:dyDescent="0.25">
      <c r="A5" s="521" t="s">
        <v>737</v>
      </c>
      <c r="B5" s="374"/>
      <c r="C5" s="521" t="s">
        <v>2</v>
      </c>
      <c r="D5" s="374"/>
      <c r="E5" s="374"/>
      <c r="F5" s="656" t="s">
        <v>2</v>
      </c>
      <c r="G5" s="374"/>
      <c r="H5" s="153" t="s">
        <v>2</v>
      </c>
      <c r="I5" s="153" t="s">
        <v>2</v>
      </c>
    </row>
    <row r="6" spans="1:9" x14ac:dyDescent="0.25">
      <c r="A6" s="520" t="s">
        <v>2</v>
      </c>
      <c r="B6" s="374"/>
      <c r="C6" s="520" t="s">
        <v>2</v>
      </c>
      <c r="D6" s="374"/>
      <c r="E6" s="374"/>
      <c r="F6" s="656" t="s">
        <v>2</v>
      </c>
      <c r="G6" s="374"/>
      <c r="H6" s="153" t="s">
        <v>2</v>
      </c>
      <c r="I6" s="153" t="s">
        <v>2</v>
      </c>
    </row>
    <row r="7" spans="1:9" ht="38.25" customHeight="1" x14ac:dyDescent="0.25">
      <c r="A7" s="522" t="s">
        <v>738</v>
      </c>
      <c r="B7" s="436"/>
      <c r="C7" s="522" t="s">
        <v>152</v>
      </c>
      <c r="D7" s="435"/>
      <c r="E7" s="436"/>
      <c r="F7" s="522" t="s">
        <v>739</v>
      </c>
      <c r="G7" s="436"/>
      <c r="H7" s="716" t="s">
        <v>2</v>
      </c>
      <c r="I7" s="220" t="s">
        <v>2</v>
      </c>
    </row>
    <row r="8" spans="1:9" x14ac:dyDescent="0.25">
      <c r="A8" s="599" t="s">
        <v>93</v>
      </c>
      <c r="B8" s="374"/>
      <c r="C8" s="717">
        <v>974</v>
      </c>
      <c r="D8" s="717"/>
      <c r="E8" s="717"/>
      <c r="F8" s="660">
        <v>-37219.03</v>
      </c>
      <c r="G8" s="374"/>
      <c r="H8" s="716" t="s">
        <v>2</v>
      </c>
      <c r="I8" s="220" t="s">
        <v>2</v>
      </c>
    </row>
    <row r="9" spans="1:9" x14ac:dyDescent="0.25">
      <c r="A9" s="657" t="s">
        <v>2</v>
      </c>
      <c r="B9" s="374"/>
      <c r="C9" s="657" t="s">
        <v>2</v>
      </c>
      <c r="D9" s="374"/>
      <c r="E9" s="374"/>
      <c r="F9" s="658" t="s">
        <v>2</v>
      </c>
      <c r="G9" s="374"/>
      <c r="H9" s="716" t="s">
        <v>2</v>
      </c>
      <c r="I9" s="220" t="s">
        <v>2</v>
      </c>
    </row>
    <row r="10" spans="1:9" x14ac:dyDescent="0.25">
      <c r="A10" s="659" t="s">
        <v>189</v>
      </c>
      <c r="B10" s="374"/>
      <c r="C10" s="374"/>
      <c r="D10" s="374"/>
      <c r="E10" s="374"/>
      <c r="F10" s="724">
        <v>5.8699999999999997E-5</v>
      </c>
      <c r="G10" s="725"/>
      <c r="H10" s="716" t="s">
        <v>2</v>
      </c>
      <c r="I10" s="220" t="s">
        <v>2</v>
      </c>
    </row>
    <row r="11" spans="1:9" x14ac:dyDescent="0.25">
      <c r="A11" s="657" t="s">
        <v>2</v>
      </c>
      <c r="B11" s="374"/>
      <c r="C11" s="657" t="s">
        <v>2</v>
      </c>
      <c r="D11" s="374"/>
      <c r="E11" s="374"/>
      <c r="F11" s="658" t="s">
        <v>2</v>
      </c>
      <c r="G11" s="374"/>
      <c r="H11" s="716" t="s">
        <v>2</v>
      </c>
      <c r="I11" s="220" t="s">
        <v>2</v>
      </c>
    </row>
    <row r="12" spans="1:9" x14ac:dyDescent="0.25">
      <c r="A12" s="523" t="s">
        <v>180</v>
      </c>
      <c r="B12" s="435"/>
      <c r="C12" s="435"/>
      <c r="D12" s="435"/>
      <c r="E12" s="436"/>
      <c r="F12" s="522" t="s">
        <v>181</v>
      </c>
      <c r="G12" s="436"/>
      <c r="H12" s="716" t="s">
        <v>2</v>
      </c>
      <c r="I12" s="220" t="s">
        <v>2</v>
      </c>
    </row>
    <row r="13" spans="1:9" x14ac:dyDescent="0.25">
      <c r="A13" s="431" t="s">
        <v>93</v>
      </c>
      <c r="B13" s="417"/>
      <c r="C13" s="417"/>
      <c r="D13" s="417"/>
      <c r="E13" s="418"/>
      <c r="F13" s="718">
        <v>-5.6999999999999996E-6</v>
      </c>
      <c r="G13" s="719"/>
      <c r="H13" s="716" t="s">
        <v>2</v>
      </c>
      <c r="I13" s="220" t="s">
        <v>2</v>
      </c>
    </row>
    <row r="14" spans="1:9" x14ac:dyDescent="0.25">
      <c r="A14" s="432" t="s">
        <v>177</v>
      </c>
      <c r="B14" s="417"/>
      <c r="C14" s="417"/>
      <c r="D14" s="417"/>
      <c r="E14" s="418"/>
      <c r="F14" s="661" t="s">
        <v>188</v>
      </c>
      <c r="G14" s="418"/>
      <c r="H14" s="716" t="s">
        <v>2</v>
      </c>
      <c r="I14" s="220" t="s">
        <v>2</v>
      </c>
    </row>
    <row r="15" spans="1:9" x14ac:dyDescent="0.25">
      <c r="A15" s="431" t="s">
        <v>185</v>
      </c>
      <c r="B15" s="417"/>
      <c r="C15" s="417"/>
      <c r="D15" s="417"/>
      <c r="E15" s="418"/>
      <c r="F15" s="505" t="s">
        <v>186</v>
      </c>
      <c r="G15" s="418"/>
      <c r="H15" s="716" t="s">
        <v>2</v>
      </c>
      <c r="I15" s="220" t="s">
        <v>2</v>
      </c>
    </row>
    <row r="16" spans="1:9" x14ac:dyDescent="0.25">
      <c r="A16" s="432" t="s">
        <v>740</v>
      </c>
      <c r="B16" s="417"/>
      <c r="C16" s="417"/>
      <c r="D16" s="417"/>
      <c r="E16" s="418"/>
      <c r="F16" s="661" t="s">
        <v>741</v>
      </c>
      <c r="G16" s="418"/>
      <c r="H16" s="716" t="s">
        <v>2</v>
      </c>
      <c r="I16" s="220" t="s">
        <v>2</v>
      </c>
    </row>
    <row r="17" spans="1:11" x14ac:dyDescent="0.25">
      <c r="A17" s="431" t="s">
        <v>742</v>
      </c>
      <c r="B17" s="417"/>
      <c r="C17" s="417"/>
      <c r="D17" s="417"/>
      <c r="E17" s="418"/>
      <c r="F17" s="505" t="s">
        <v>743</v>
      </c>
      <c r="G17" s="418"/>
      <c r="H17" s="220" t="s">
        <v>2</v>
      </c>
      <c r="I17" s="220" t="s">
        <v>2</v>
      </c>
    </row>
    <row r="18" spans="1:11" x14ac:dyDescent="0.25">
      <c r="A18" s="432" t="s">
        <v>744</v>
      </c>
      <c r="B18" s="417"/>
      <c r="C18" s="417"/>
      <c r="D18" s="417"/>
      <c r="E18" s="418"/>
      <c r="F18" s="661" t="s">
        <v>745</v>
      </c>
      <c r="G18" s="418"/>
      <c r="H18" s="220" t="s">
        <v>2</v>
      </c>
      <c r="I18" s="220" t="s">
        <v>2</v>
      </c>
    </row>
    <row r="19" spans="1:11" x14ac:dyDescent="0.25">
      <c r="A19" s="431" t="s">
        <v>83</v>
      </c>
      <c r="B19" s="417"/>
      <c r="C19" s="417"/>
      <c r="D19" s="417"/>
      <c r="E19" s="418"/>
      <c r="F19" s="505" t="s">
        <v>746</v>
      </c>
      <c r="G19" s="418"/>
      <c r="H19" s="220" t="s">
        <v>2</v>
      </c>
      <c r="I19" s="220" t="s">
        <v>2</v>
      </c>
    </row>
    <row r="20" spans="1:11" x14ac:dyDescent="0.25">
      <c r="A20" s="432" t="s">
        <v>747</v>
      </c>
      <c r="B20" s="417"/>
      <c r="C20" s="417"/>
      <c r="D20" s="417"/>
      <c r="E20" s="418"/>
      <c r="F20" s="661" t="s">
        <v>748</v>
      </c>
      <c r="G20" s="418"/>
      <c r="H20" s="220" t="s">
        <v>2</v>
      </c>
      <c r="I20" s="220" t="s">
        <v>2</v>
      </c>
    </row>
    <row r="21" spans="1:11" x14ac:dyDescent="0.25">
      <c r="A21" s="431" t="s">
        <v>749</v>
      </c>
      <c r="B21" s="417"/>
      <c r="C21" s="417"/>
      <c r="D21" s="417"/>
      <c r="E21" s="418"/>
      <c r="F21" s="505" t="s">
        <v>750</v>
      </c>
      <c r="G21" s="418"/>
      <c r="H21" s="220" t="s">
        <v>2</v>
      </c>
      <c r="I21" s="220" t="s">
        <v>2</v>
      </c>
    </row>
    <row r="22" spans="1:11" x14ac:dyDescent="0.25">
      <c r="A22" s="432" t="s">
        <v>751</v>
      </c>
      <c r="B22" s="417"/>
      <c r="C22" s="417"/>
      <c r="D22" s="417"/>
      <c r="E22" s="418"/>
      <c r="F22" s="661" t="s">
        <v>752</v>
      </c>
      <c r="G22" s="418"/>
      <c r="H22" s="220" t="s">
        <v>2</v>
      </c>
      <c r="I22" s="220" t="s">
        <v>2</v>
      </c>
    </row>
    <row r="23" spans="1:11" x14ac:dyDescent="0.25">
      <c r="A23" s="431" t="s">
        <v>753</v>
      </c>
      <c r="B23" s="417"/>
      <c r="C23" s="417"/>
      <c r="D23" s="417"/>
      <c r="E23" s="418"/>
      <c r="F23" s="505" t="s">
        <v>754</v>
      </c>
      <c r="G23" s="418"/>
      <c r="H23" s="220" t="s">
        <v>2</v>
      </c>
      <c r="I23" s="220" t="s">
        <v>2</v>
      </c>
    </row>
    <row r="24" spans="1:11" x14ac:dyDescent="0.25">
      <c r="A24" s="432" t="s">
        <v>755</v>
      </c>
      <c r="B24" s="417"/>
      <c r="C24" s="417"/>
      <c r="D24" s="417"/>
      <c r="E24" s="418"/>
      <c r="F24" s="661" t="s">
        <v>756</v>
      </c>
      <c r="G24" s="418"/>
      <c r="H24" s="220" t="s">
        <v>2</v>
      </c>
      <c r="I24" s="220" t="s">
        <v>2</v>
      </c>
    </row>
    <row r="25" spans="1:11" ht="0" hidden="1" customHeight="1" x14ac:dyDescent="0.25"/>
    <row r="26" spans="1:11" ht="7.15" customHeight="1" x14ac:dyDescent="0.25"/>
    <row r="27" spans="1:11" ht="18" customHeight="1" x14ac:dyDescent="0.25">
      <c r="A27" s="159" t="s">
        <v>2</v>
      </c>
      <c r="B27" s="522" t="s">
        <v>96</v>
      </c>
      <c r="C27" s="435"/>
      <c r="D27" s="435"/>
      <c r="E27" s="435"/>
      <c r="F27" s="436"/>
      <c r="G27" s="522" t="s">
        <v>757</v>
      </c>
      <c r="H27" s="435"/>
      <c r="I27" s="436"/>
    </row>
    <row r="28" spans="1:11" ht="36.75" customHeight="1" x14ac:dyDescent="0.25">
      <c r="A28" s="155" t="s">
        <v>96</v>
      </c>
      <c r="B28" s="522" t="s">
        <v>152</v>
      </c>
      <c r="C28" s="435"/>
      <c r="D28" s="436"/>
      <c r="E28" s="522" t="s">
        <v>739</v>
      </c>
      <c r="F28" s="436"/>
      <c r="G28" s="522" t="s">
        <v>152</v>
      </c>
      <c r="H28" s="436"/>
      <c r="I28" s="155" t="s">
        <v>739</v>
      </c>
    </row>
    <row r="29" spans="1:11" x14ac:dyDescent="0.25">
      <c r="A29" s="64" t="s">
        <v>93</v>
      </c>
      <c r="B29" s="662">
        <f>C8</f>
        <v>974</v>
      </c>
      <c r="C29" s="417"/>
      <c r="D29" s="418"/>
      <c r="E29" s="666">
        <f>F8</f>
        <v>-37219.03</v>
      </c>
      <c r="F29" s="418"/>
      <c r="G29" s="662">
        <v>185629</v>
      </c>
      <c r="H29" s="418"/>
      <c r="I29" s="372">
        <v>253246784.38999999</v>
      </c>
      <c r="K29" s="363"/>
    </row>
    <row r="30" spans="1:11" x14ac:dyDescent="0.25">
      <c r="A30" s="66" t="s">
        <v>177</v>
      </c>
      <c r="B30" s="664">
        <v>965</v>
      </c>
      <c r="C30" s="417"/>
      <c r="D30" s="418"/>
      <c r="E30" s="665">
        <v>118354.81</v>
      </c>
      <c r="F30" s="418"/>
      <c r="G30" s="664">
        <v>184655</v>
      </c>
      <c r="H30" s="418"/>
      <c r="I30" s="158">
        <v>253284003.41999999</v>
      </c>
    </row>
    <row r="31" spans="1:11" x14ac:dyDescent="0.25">
      <c r="A31" s="64" t="s">
        <v>185</v>
      </c>
      <c r="B31" s="662">
        <v>921</v>
      </c>
      <c r="C31" s="417"/>
      <c r="D31" s="418"/>
      <c r="E31" s="663">
        <v>931024.77</v>
      </c>
      <c r="F31" s="418"/>
      <c r="G31" s="662">
        <v>183690</v>
      </c>
      <c r="H31" s="418"/>
      <c r="I31" s="51">
        <v>253165648.61000001</v>
      </c>
    </row>
    <row r="32" spans="1:11" x14ac:dyDescent="0.25">
      <c r="A32" s="66" t="s">
        <v>740</v>
      </c>
      <c r="B32" s="664">
        <v>1060</v>
      </c>
      <c r="C32" s="417"/>
      <c r="D32" s="418"/>
      <c r="E32" s="665">
        <v>513271.21</v>
      </c>
      <c r="F32" s="418"/>
      <c r="G32" s="664">
        <v>182769</v>
      </c>
      <c r="H32" s="418"/>
      <c r="I32" s="158">
        <v>252234623.84</v>
      </c>
    </row>
    <row r="33" spans="1:9" x14ac:dyDescent="0.25">
      <c r="A33" s="64" t="s">
        <v>742</v>
      </c>
      <c r="B33" s="662">
        <v>1024</v>
      </c>
      <c r="C33" s="417"/>
      <c r="D33" s="418"/>
      <c r="E33" s="663">
        <v>505080.03</v>
      </c>
      <c r="F33" s="418"/>
      <c r="G33" s="662">
        <v>181709</v>
      </c>
      <c r="H33" s="418"/>
      <c r="I33" s="51">
        <v>251721352.63</v>
      </c>
    </row>
    <row r="34" spans="1:9" x14ac:dyDescent="0.25">
      <c r="A34" s="66" t="s">
        <v>744</v>
      </c>
      <c r="B34" s="664">
        <v>1100</v>
      </c>
      <c r="C34" s="417"/>
      <c r="D34" s="418"/>
      <c r="E34" s="665">
        <v>230136.38</v>
      </c>
      <c r="F34" s="418"/>
      <c r="G34" s="664">
        <v>180685</v>
      </c>
      <c r="H34" s="418"/>
      <c r="I34" s="158">
        <v>251216272.59999999</v>
      </c>
    </row>
    <row r="35" spans="1:9" x14ac:dyDescent="0.25">
      <c r="A35" s="64" t="s">
        <v>83</v>
      </c>
      <c r="B35" s="662">
        <v>1038</v>
      </c>
      <c r="C35" s="417"/>
      <c r="D35" s="418"/>
      <c r="E35" s="663">
        <v>360393.88</v>
      </c>
      <c r="F35" s="418"/>
      <c r="G35" s="662">
        <v>179585</v>
      </c>
      <c r="H35" s="418"/>
      <c r="I35" s="51">
        <v>250986136.22</v>
      </c>
    </row>
    <row r="36" spans="1:9" x14ac:dyDescent="0.25">
      <c r="A36" s="66" t="s">
        <v>747</v>
      </c>
      <c r="B36" s="664">
        <v>1127</v>
      </c>
      <c r="C36" s="417"/>
      <c r="D36" s="418"/>
      <c r="E36" s="665">
        <v>844107.16</v>
      </c>
      <c r="F36" s="418"/>
      <c r="G36" s="664">
        <v>178547</v>
      </c>
      <c r="H36" s="418"/>
      <c r="I36" s="158">
        <v>250625742.34</v>
      </c>
    </row>
    <row r="37" spans="1:9" x14ac:dyDescent="0.25">
      <c r="A37" s="64" t="s">
        <v>749</v>
      </c>
      <c r="B37" s="662">
        <v>1155</v>
      </c>
      <c r="C37" s="417"/>
      <c r="D37" s="418"/>
      <c r="E37" s="663">
        <v>908776.55</v>
      </c>
      <c r="F37" s="418"/>
      <c r="G37" s="662">
        <v>177420</v>
      </c>
      <c r="H37" s="418"/>
      <c r="I37" s="51">
        <v>249781635.18000001</v>
      </c>
    </row>
    <row r="38" spans="1:9" x14ac:dyDescent="0.25">
      <c r="A38" s="66" t="s">
        <v>751</v>
      </c>
      <c r="B38" s="664">
        <v>1084</v>
      </c>
      <c r="C38" s="417"/>
      <c r="D38" s="418"/>
      <c r="E38" s="667">
        <v>-113609.06</v>
      </c>
      <c r="F38" s="418"/>
      <c r="G38" s="664">
        <v>176265</v>
      </c>
      <c r="H38" s="418"/>
      <c r="I38" s="158">
        <v>248872858.63</v>
      </c>
    </row>
    <row r="39" spans="1:9" x14ac:dyDescent="0.25">
      <c r="A39" s="64" t="s">
        <v>753</v>
      </c>
      <c r="B39" s="662">
        <v>1126</v>
      </c>
      <c r="C39" s="417"/>
      <c r="D39" s="418"/>
      <c r="E39" s="663">
        <v>208584.32000000001</v>
      </c>
      <c r="F39" s="418"/>
      <c r="G39" s="662">
        <v>175181</v>
      </c>
      <c r="H39" s="418"/>
      <c r="I39" s="51">
        <v>248986467.69</v>
      </c>
    </row>
    <row r="40" spans="1:9" x14ac:dyDescent="0.25">
      <c r="A40" s="66" t="s">
        <v>755</v>
      </c>
      <c r="B40" s="664">
        <v>1195</v>
      </c>
      <c r="C40" s="417"/>
      <c r="D40" s="418"/>
      <c r="E40" s="665">
        <v>198335.4</v>
      </c>
      <c r="F40" s="418"/>
      <c r="G40" s="664">
        <v>174055</v>
      </c>
      <c r="H40" s="418"/>
      <c r="I40" s="158">
        <v>248777883.37</v>
      </c>
    </row>
    <row r="41" spans="1:9" x14ac:dyDescent="0.25">
      <c r="A41" s="64" t="s">
        <v>758</v>
      </c>
      <c r="B41" s="662">
        <v>1171</v>
      </c>
      <c r="C41" s="417"/>
      <c r="D41" s="418"/>
      <c r="E41" s="663">
        <v>837305.79</v>
      </c>
      <c r="F41" s="418"/>
      <c r="G41" s="662">
        <v>172860</v>
      </c>
      <c r="H41" s="418"/>
      <c r="I41" s="51">
        <v>248579547.97</v>
      </c>
    </row>
    <row r="42" spans="1:9" x14ac:dyDescent="0.25">
      <c r="A42" s="66" t="s">
        <v>759</v>
      </c>
      <c r="B42" s="664">
        <v>1351</v>
      </c>
      <c r="C42" s="417"/>
      <c r="D42" s="418"/>
      <c r="E42" s="665">
        <v>275567.62</v>
      </c>
      <c r="F42" s="418"/>
      <c r="G42" s="664">
        <v>171689</v>
      </c>
      <c r="H42" s="418"/>
      <c r="I42" s="158">
        <v>247742242.18000001</v>
      </c>
    </row>
    <row r="43" spans="1:9" x14ac:dyDescent="0.25">
      <c r="A43" s="64" t="s">
        <v>760</v>
      </c>
      <c r="B43" s="662">
        <v>1165</v>
      </c>
      <c r="C43" s="417"/>
      <c r="D43" s="418"/>
      <c r="E43" s="663">
        <v>45472.65</v>
      </c>
      <c r="F43" s="418"/>
      <c r="G43" s="662">
        <v>170338</v>
      </c>
      <c r="H43" s="418"/>
      <c r="I43" s="51">
        <v>247466674.56</v>
      </c>
    </row>
    <row r="44" spans="1:9" x14ac:dyDescent="0.25">
      <c r="A44" s="66" t="s">
        <v>761</v>
      </c>
      <c r="B44" s="664">
        <v>1373</v>
      </c>
      <c r="C44" s="417"/>
      <c r="D44" s="418"/>
      <c r="E44" s="665">
        <v>1229306.29</v>
      </c>
      <c r="F44" s="418"/>
      <c r="G44" s="664">
        <v>169173</v>
      </c>
      <c r="H44" s="418"/>
      <c r="I44" s="158">
        <v>247421201.91</v>
      </c>
    </row>
    <row r="45" spans="1:9" x14ac:dyDescent="0.25">
      <c r="A45" s="64" t="s">
        <v>762</v>
      </c>
      <c r="B45" s="662">
        <v>1092</v>
      </c>
      <c r="C45" s="417"/>
      <c r="D45" s="418"/>
      <c r="E45" s="663">
        <v>747555.23</v>
      </c>
      <c r="F45" s="418"/>
      <c r="G45" s="662">
        <v>167800</v>
      </c>
      <c r="H45" s="418"/>
      <c r="I45" s="51">
        <v>246191895.62</v>
      </c>
    </row>
    <row r="46" spans="1:9" x14ac:dyDescent="0.25">
      <c r="A46" s="66" t="s">
        <v>763</v>
      </c>
      <c r="B46" s="664">
        <v>1305</v>
      </c>
      <c r="C46" s="417"/>
      <c r="D46" s="418"/>
      <c r="E46" s="667">
        <v>-240911.34</v>
      </c>
      <c r="F46" s="418"/>
      <c r="G46" s="664">
        <v>166708</v>
      </c>
      <c r="H46" s="418"/>
      <c r="I46" s="158">
        <v>245444340.38999999</v>
      </c>
    </row>
    <row r="47" spans="1:9" x14ac:dyDescent="0.25">
      <c r="A47" s="64" t="s">
        <v>764</v>
      </c>
      <c r="B47" s="662">
        <v>1514</v>
      </c>
      <c r="C47" s="417"/>
      <c r="D47" s="418"/>
      <c r="E47" s="666">
        <v>-303326.28000000003</v>
      </c>
      <c r="F47" s="418"/>
      <c r="G47" s="662">
        <v>165403</v>
      </c>
      <c r="H47" s="418"/>
      <c r="I47" s="51">
        <v>245685251.72999999</v>
      </c>
    </row>
    <row r="48" spans="1:9" x14ac:dyDescent="0.25">
      <c r="A48" s="66" t="s">
        <v>765</v>
      </c>
      <c r="B48" s="664">
        <v>1481</v>
      </c>
      <c r="C48" s="417"/>
      <c r="D48" s="418"/>
      <c r="E48" s="665">
        <v>463572.78</v>
      </c>
      <c r="F48" s="418"/>
      <c r="G48" s="664">
        <v>163889</v>
      </c>
      <c r="H48" s="418"/>
      <c r="I48" s="158">
        <v>245988578.00999999</v>
      </c>
    </row>
    <row r="49" spans="1:9" x14ac:dyDescent="0.25">
      <c r="A49" s="64" t="s">
        <v>766</v>
      </c>
      <c r="B49" s="662">
        <v>1654</v>
      </c>
      <c r="C49" s="417"/>
      <c r="D49" s="418"/>
      <c r="E49" s="666">
        <v>-491596.09</v>
      </c>
      <c r="F49" s="418"/>
      <c r="G49" s="662">
        <v>162408</v>
      </c>
      <c r="H49" s="418"/>
      <c r="I49" s="51">
        <v>245525005.22999999</v>
      </c>
    </row>
    <row r="50" spans="1:9" x14ac:dyDescent="0.25">
      <c r="A50" s="66" t="s">
        <v>767</v>
      </c>
      <c r="B50" s="664">
        <v>1893</v>
      </c>
      <c r="C50" s="417"/>
      <c r="D50" s="418"/>
      <c r="E50" s="667">
        <v>-847987.94</v>
      </c>
      <c r="F50" s="418"/>
      <c r="G50" s="664">
        <v>160754</v>
      </c>
      <c r="H50" s="418"/>
      <c r="I50" s="158">
        <v>246016601.31999999</v>
      </c>
    </row>
    <row r="51" spans="1:9" x14ac:dyDescent="0.25">
      <c r="A51" s="64" t="s">
        <v>768</v>
      </c>
      <c r="B51" s="662">
        <v>2505</v>
      </c>
      <c r="C51" s="417"/>
      <c r="D51" s="418"/>
      <c r="E51" s="666">
        <v>-1336299.1200000001</v>
      </c>
      <c r="F51" s="418"/>
      <c r="G51" s="662">
        <v>158861</v>
      </c>
      <c r="H51" s="418"/>
      <c r="I51" s="51">
        <v>246864589.25999999</v>
      </c>
    </row>
    <row r="52" spans="1:9" x14ac:dyDescent="0.25">
      <c r="A52" s="66" t="s">
        <v>769</v>
      </c>
      <c r="B52" s="664">
        <v>2507</v>
      </c>
      <c r="C52" s="417"/>
      <c r="D52" s="418"/>
      <c r="E52" s="665">
        <v>71719.47</v>
      </c>
      <c r="F52" s="418"/>
      <c r="G52" s="664">
        <v>156356</v>
      </c>
      <c r="H52" s="418"/>
      <c r="I52" s="158">
        <v>248200888.38</v>
      </c>
    </row>
    <row r="53" spans="1:9" x14ac:dyDescent="0.25">
      <c r="A53" s="64" t="s">
        <v>770</v>
      </c>
      <c r="B53" s="662">
        <v>2801</v>
      </c>
      <c r="C53" s="417"/>
      <c r="D53" s="418"/>
      <c r="E53" s="663">
        <v>1376500.63</v>
      </c>
      <c r="F53" s="418"/>
      <c r="G53" s="662">
        <v>153849</v>
      </c>
      <c r="H53" s="418"/>
      <c r="I53" s="51">
        <v>248129168.91</v>
      </c>
    </row>
    <row r="54" spans="1:9" x14ac:dyDescent="0.25">
      <c r="A54" s="66" t="s">
        <v>771</v>
      </c>
      <c r="B54" s="664">
        <v>3082</v>
      </c>
      <c r="C54" s="417"/>
      <c r="D54" s="418"/>
      <c r="E54" s="665">
        <v>3101008.38</v>
      </c>
      <c r="F54" s="418"/>
      <c r="G54" s="664">
        <v>151048</v>
      </c>
      <c r="H54" s="418"/>
      <c r="I54" s="158">
        <v>246752668.28</v>
      </c>
    </row>
    <row r="55" spans="1:9" x14ac:dyDescent="0.25">
      <c r="A55" s="64" t="s">
        <v>772</v>
      </c>
      <c r="B55" s="662">
        <v>2367</v>
      </c>
      <c r="C55" s="417"/>
      <c r="D55" s="418"/>
      <c r="E55" s="663">
        <v>2580120.4300000002</v>
      </c>
      <c r="F55" s="418"/>
      <c r="G55" s="662">
        <v>147966</v>
      </c>
      <c r="H55" s="418"/>
      <c r="I55" s="51">
        <v>243651659.90000001</v>
      </c>
    </row>
    <row r="56" spans="1:9" x14ac:dyDescent="0.25">
      <c r="A56" s="66" t="s">
        <v>773</v>
      </c>
      <c r="B56" s="664">
        <v>1709</v>
      </c>
      <c r="C56" s="417"/>
      <c r="D56" s="418"/>
      <c r="E56" s="665">
        <v>1161389.8</v>
      </c>
      <c r="F56" s="418"/>
      <c r="G56" s="664">
        <v>145599</v>
      </c>
      <c r="H56" s="418"/>
      <c r="I56" s="158">
        <v>241071539.47</v>
      </c>
    </row>
    <row r="57" spans="1:9" x14ac:dyDescent="0.25">
      <c r="A57" s="64" t="s">
        <v>774</v>
      </c>
      <c r="B57" s="662">
        <v>1390</v>
      </c>
      <c r="C57" s="417"/>
      <c r="D57" s="418"/>
      <c r="E57" s="663">
        <v>95538.23</v>
      </c>
      <c r="F57" s="418"/>
      <c r="G57" s="662">
        <v>143890</v>
      </c>
      <c r="H57" s="418"/>
      <c r="I57" s="51">
        <v>239910149.66999999</v>
      </c>
    </row>
    <row r="58" spans="1:9" x14ac:dyDescent="0.25">
      <c r="A58" s="66" t="s">
        <v>775</v>
      </c>
      <c r="B58" s="664">
        <v>1673</v>
      </c>
      <c r="C58" s="417"/>
      <c r="D58" s="418"/>
      <c r="E58" s="665">
        <v>1035210.19</v>
      </c>
      <c r="F58" s="418"/>
      <c r="G58" s="664">
        <v>142500</v>
      </c>
      <c r="H58" s="418"/>
      <c r="I58" s="158">
        <v>239814611.44</v>
      </c>
    </row>
    <row r="59" spans="1:9" x14ac:dyDescent="0.25">
      <c r="A59" s="64" t="s">
        <v>776</v>
      </c>
      <c r="B59" s="662">
        <v>2458</v>
      </c>
      <c r="C59" s="417"/>
      <c r="D59" s="418"/>
      <c r="E59" s="663">
        <v>2286549.71</v>
      </c>
      <c r="F59" s="418"/>
      <c r="G59" s="662">
        <v>140827</v>
      </c>
      <c r="H59" s="418"/>
      <c r="I59" s="51">
        <v>238779401.25</v>
      </c>
    </row>
    <row r="60" spans="1:9" x14ac:dyDescent="0.25">
      <c r="A60" s="66" t="s">
        <v>777</v>
      </c>
      <c r="B60" s="664">
        <v>3106</v>
      </c>
      <c r="C60" s="417"/>
      <c r="D60" s="418"/>
      <c r="E60" s="665">
        <v>5285687.3600000003</v>
      </c>
      <c r="F60" s="418"/>
      <c r="G60" s="664">
        <v>138369</v>
      </c>
      <c r="H60" s="418"/>
      <c r="I60" s="158">
        <v>236492851.53999999</v>
      </c>
    </row>
    <row r="61" spans="1:9" x14ac:dyDescent="0.25">
      <c r="A61" s="64" t="s">
        <v>778</v>
      </c>
      <c r="B61" s="662">
        <v>3818</v>
      </c>
      <c r="C61" s="417"/>
      <c r="D61" s="418"/>
      <c r="E61" s="663">
        <v>6510198.8700000001</v>
      </c>
      <c r="F61" s="418"/>
      <c r="G61" s="662">
        <v>135263</v>
      </c>
      <c r="H61" s="418"/>
      <c r="I61" s="51">
        <v>231207164.18000001</v>
      </c>
    </row>
    <row r="62" spans="1:9" x14ac:dyDescent="0.25">
      <c r="A62" s="66" t="s">
        <v>779</v>
      </c>
      <c r="B62" s="664">
        <v>2293</v>
      </c>
      <c r="C62" s="417"/>
      <c r="D62" s="418"/>
      <c r="E62" s="665">
        <v>2747205.91</v>
      </c>
      <c r="F62" s="418"/>
      <c r="G62" s="664">
        <v>131445</v>
      </c>
      <c r="H62" s="418"/>
      <c r="I62" s="158">
        <v>224696965.31</v>
      </c>
    </row>
    <row r="63" spans="1:9" x14ac:dyDescent="0.25">
      <c r="A63" s="64" t="s">
        <v>780</v>
      </c>
      <c r="B63" s="662">
        <v>1300</v>
      </c>
      <c r="C63" s="417"/>
      <c r="D63" s="418"/>
      <c r="E63" s="663">
        <v>1509023.21</v>
      </c>
      <c r="F63" s="418"/>
      <c r="G63" s="662">
        <v>129152</v>
      </c>
      <c r="H63" s="418"/>
      <c r="I63" s="51">
        <v>221949759.40000001</v>
      </c>
    </row>
    <row r="64" spans="1:9" x14ac:dyDescent="0.25">
      <c r="A64" s="66" t="s">
        <v>781</v>
      </c>
      <c r="B64" s="664">
        <v>982</v>
      </c>
      <c r="C64" s="417"/>
      <c r="D64" s="418"/>
      <c r="E64" s="665">
        <v>368223.76</v>
      </c>
      <c r="F64" s="418"/>
      <c r="G64" s="664">
        <v>127852</v>
      </c>
      <c r="H64" s="418"/>
      <c r="I64" s="158">
        <v>220440736.19</v>
      </c>
    </row>
    <row r="65" spans="1:9" x14ac:dyDescent="0.25">
      <c r="A65" s="64" t="s">
        <v>782</v>
      </c>
      <c r="B65" s="662">
        <v>896</v>
      </c>
      <c r="C65" s="417"/>
      <c r="D65" s="418"/>
      <c r="E65" s="663">
        <v>598443.63</v>
      </c>
      <c r="F65" s="418"/>
      <c r="G65" s="662">
        <v>126870</v>
      </c>
      <c r="H65" s="418"/>
      <c r="I65" s="51">
        <v>220072512.43000001</v>
      </c>
    </row>
    <row r="66" spans="1:9" x14ac:dyDescent="0.25">
      <c r="A66" s="66" t="s">
        <v>783</v>
      </c>
      <c r="B66" s="664">
        <v>2187</v>
      </c>
      <c r="C66" s="417"/>
      <c r="D66" s="418"/>
      <c r="E66" s="665">
        <v>4385823.1239999998</v>
      </c>
      <c r="F66" s="418"/>
      <c r="G66" s="664">
        <v>125974</v>
      </c>
      <c r="H66" s="418"/>
      <c r="I66" s="158">
        <v>219474068.80000001</v>
      </c>
    </row>
    <row r="67" spans="1:9" x14ac:dyDescent="0.25">
      <c r="A67" s="64" t="s">
        <v>784</v>
      </c>
      <c r="B67" s="662">
        <v>3251</v>
      </c>
      <c r="C67" s="417"/>
      <c r="D67" s="418"/>
      <c r="E67" s="663">
        <v>7198911.4620000003</v>
      </c>
      <c r="F67" s="418"/>
      <c r="G67" s="662">
        <v>123787</v>
      </c>
      <c r="H67" s="418"/>
      <c r="I67" s="51">
        <v>215088245.66999999</v>
      </c>
    </row>
    <row r="68" spans="1:9" x14ac:dyDescent="0.25">
      <c r="A68" s="66" t="s">
        <v>785</v>
      </c>
      <c r="B68" s="664">
        <v>2756</v>
      </c>
      <c r="C68" s="417"/>
      <c r="D68" s="418"/>
      <c r="E68" s="665">
        <v>5447534.449</v>
      </c>
      <c r="F68" s="418"/>
      <c r="G68" s="664">
        <v>120536</v>
      </c>
      <c r="H68" s="418"/>
      <c r="I68" s="158">
        <v>207889334.21000001</v>
      </c>
    </row>
    <row r="69" spans="1:9" x14ac:dyDescent="0.25">
      <c r="A69" s="64" t="s">
        <v>786</v>
      </c>
      <c r="B69" s="662">
        <v>1764</v>
      </c>
      <c r="C69" s="417"/>
      <c r="D69" s="418"/>
      <c r="E69" s="663">
        <v>3005471.5970000001</v>
      </c>
      <c r="F69" s="418"/>
      <c r="G69" s="662">
        <v>117780</v>
      </c>
      <c r="H69" s="418"/>
      <c r="I69" s="51">
        <v>202441799.75999999</v>
      </c>
    </row>
    <row r="70" spans="1:9" x14ac:dyDescent="0.25">
      <c r="A70" s="66" t="s">
        <v>787</v>
      </c>
      <c r="B70" s="664">
        <v>3112</v>
      </c>
      <c r="C70" s="417"/>
      <c r="D70" s="418"/>
      <c r="E70" s="665">
        <v>6645565.1359999999</v>
      </c>
      <c r="F70" s="418"/>
      <c r="G70" s="664">
        <v>116016</v>
      </c>
      <c r="H70" s="418"/>
      <c r="I70" s="158">
        <v>199436328.16999999</v>
      </c>
    </row>
    <row r="71" spans="1:9" x14ac:dyDescent="0.25">
      <c r="A71" s="64" t="s">
        <v>788</v>
      </c>
      <c r="B71" s="662">
        <v>2492</v>
      </c>
      <c r="C71" s="417"/>
      <c r="D71" s="418"/>
      <c r="E71" s="663">
        <v>4922848.6100000003</v>
      </c>
      <c r="F71" s="418"/>
      <c r="G71" s="662">
        <v>112904</v>
      </c>
      <c r="H71" s="418"/>
      <c r="I71" s="51">
        <v>192790763.03</v>
      </c>
    </row>
    <row r="72" spans="1:9" x14ac:dyDescent="0.25">
      <c r="A72" s="66" t="s">
        <v>789</v>
      </c>
      <c r="B72" s="664">
        <v>2779</v>
      </c>
      <c r="C72" s="417"/>
      <c r="D72" s="418"/>
      <c r="E72" s="665">
        <v>7224989.9699999997</v>
      </c>
      <c r="F72" s="418"/>
      <c r="G72" s="664">
        <v>110412</v>
      </c>
      <c r="H72" s="418"/>
      <c r="I72" s="158">
        <v>187867914.41999999</v>
      </c>
    </row>
    <row r="73" spans="1:9" x14ac:dyDescent="0.25">
      <c r="A73" s="64" t="s">
        <v>790</v>
      </c>
      <c r="B73" s="662">
        <v>2674</v>
      </c>
      <c r="C73" s="417"/>
      <c r="D73" s="418"/>
      <c r="E73" s="663">
        <v>6408715.8200000003</v>
      </c>
      <c r="F73" s="418"/>
      <c r="G73" s="662">
        <v>107633</v>
      </c>
      <c r="H73" s="418"/>
      <c r="I73" s="51">
        <v>180642924.44999999</v>
      </c>
    </row>
    <row r="74" spans="1:9" x14ac:dyDescent="0.25">
      <c r="A74" s="66" t="s">
        <v>791</v>
      </c>
      <c r="B74" s="664">
        <v>2479</v>
      </c>
      <c r="C74" s="417"/>
      <c r="D74" s="418"/>
      <c r="E74" s="665">
        <v>6750696.1500000004</v>
      </c>
      <c r="F74" s="418"/>
      <c r="G74" s="664">
        <v>104959</v>
      </c>
      <c r="H74" s="418"/>
      <c r="I74" s="158">
        <v>174234208.63</v>
      </c>
    </row>
    <row r="75" spans="1:9" x14ac:dyDescent="0.25">
      <c r="A75" s="64" t="s">
        <v>792</v>
      </c>
      <c r="B75" s="662">
        <v>2249</v>
      </c>
      <c r="C75" s="417"/>
      <c r="D75" s="418"/>
      <c r="E75" s="663">
        <v>6277235.5499999998</v>
      </c>
      <c r="F75" s="418"/>
      <c r="G75" s="662">
        <v>102480</v>
      </c>
      <c r="H75" s="418"/>
      <c r="I75" s="51">
        <v>167483512.47999999</v>
      </c>
    </row>
    <row r="76" spans="1:9" x14ac:dyDescent="0.25">
      <c r="A76" s="66" t="s">
        <v>793</v>
      </c>
      <c r="B76" s="664">
        <v>2298</v>
      </c>
      <c r="C76" s="417"/>
      <c r="D76" s="418"/>
      <c r="E76" s="665">
        <v>5664014.8499999996</v>
      </c>
      <c r="F76" s="418"/>
      <c r="G76" s="664">
        <v>100231</v>
      </c>
      <c r="H76" s="418"/>
      <c r="I76" s="158">
        <v>161206276.93000001</v>
      </c>
    </row>
    <row r="77" spans="1:9" x14ac:dyDescent="0.25">
      <c r="A77" s="64" t="s">
        <v>794</v>
      </c>
      <c r="B77" s="662">
        <v>1933</v>
      </c>
      <c r="C77" s="417"/>
      <c r="D77" s="418"/>
      <c r="E77" s="663">
        <v>4134789.57</v>
      </c>
      <c r="F77" s="418"/>
      <c r="G77" s="662">
        <v>97933</v>
      </c>
      <c r="H77" s="418"/>
      <c r="I77" s="51">
        <v>155542262.08000001</v>
      </c>
    </row>
    <row r="78" spans="1:9" x14ac:dyDescent="0.25">
      <c r="A78" s="66" t="s">
        <v>795</v>
      </c>
      <c r="B78" s="664">
        <v>2521</v>
      </c>
      <c r="C78" s="417"/>
      <c r="D78" s="418"/>
      <c r="E78" s="665">
        <v>5224042.3499999996</v>
      </c>
      <c r="F78" s="418"/>
      <c r="G78" s="664">
        <v>96000</v>
      </c>
      <c r="H78" s="418"/>
      <c r="I78" s="158">
        <v>151407472.50999999</v>
      </c>
    </row>
    <row r="79" spans="1:9" x14ac:dyDescent="0.25">
      <c r="A79" s="64" t="s">
        <v>796</v>
      </c>
      <c r="B79" s="662">
        <v>2361</v>
      </c>
      <c r="C79" s="417"/>
      <c r="D79" s="418"/>
      <c r="E79" s="663">
        <v>4864056.7</v>
      </c>
      <c r="F79" s="418"/>
      <c r="G79" s="662">
        <v>93479</v>
      </c>
      <c r="H79" s="418"/>
      <c r="I79" s="51">
        <v>146183430.16</v>
      </c>
    </row>
    <row r="80" spans="1:9" x14ac:dyDescent="0.25">
      <c r="A80" s="66" t="s">
        <v>797</v>
      </c>
      <c r="B80" s="664">
        <v>2344</v>
      </c>
      <c r="C80" s="417"/>
      <c r="D80" s="418"/>
      <c r="E80" s="665">
        <v>3892499.57</v>
      </c>
      <c r="F80" s="418"/>
      <c r="G80" s="664">
        <v>91118</v>
      </c>
      <c r="H80" s="418"/>
      <c r="I80" s="158">
        <v>141319373.46000001</v>
      </c>
    </row>
    <row r="81" spans="1:9" x14ac:dyDescent="0.25">
      <c r="A81" s="64" t="s">
        <v>798</v>
      </c>
      <c r="B81" s="662">
        <v>1963</v>
      </c>
      <c r="C81" s="417"/>
      <c r="D81" s="418"/>
      <c r="E81" s="663">
        <v>3320366.33</v>
      </c>
      <c r="F81" s="418"/>
      <c r="G81" s="662">
        <v>88774</v>
      </c>
      <c r="H81" s="418"/>
      <c r="I81" s="51">
        <v>137426873.88999999</v>
      </c>
    </row>
    <row r="82" spans="1:9" x14ac:dyDescent="0.25">
      <c r="A82" s="66" t="s">
        <v>799</v>
      </c>
      <c r="B82" s="664">
        <v>2050</v>
      </c>
      <c r="C82" s="417"/>
      <c r="D82" s="418"/>
      <c r="E82" s="665">
        <v>3019612.66</v>
      </c>
      <c r="F82" s="418"/>
      <c r="G82" s="664">
        <v>86811</v>
      </c>
      <c r="H82" s="418"/>
      <c r="I82" s="158">
        <v>134106507.56</v>
      </c>
    </row>
    <row r="83" spans="1:9" x14ac:dyDescent="0.25">
      <c r="A83" s="64" t="s">
        <v>800</v>
      </c>
      <c r="B83" s="662">
        <v>2516</v>
      </c>
      <c r="C83" s="417"/>
      <c r="D83" s="418"/>
      <c r="E83" s="663">
        <v>4346785.38</v>
      </c>
      <c r="F83" s="418"/>
      <c r="G83" s="662">
        <v>84761</v>
      </c>
      <c r="H83" s="418"/>
      <c r="I83" s="51">
        <v>131086894.90000001</v>
      </c>
    </row>
    <row r="84" spans="1:9" x14ac:dyDescent="0.25">
      <c r="A84" s="66" t="s">
        <v>801</v>
      </c>
      <c r="B84" s="664">
        <v>2242</v>
      </c>
      <c r="C84" s="417"/>
      <c r="D84" s="418"/>
      <c r="E84" s="665">
        <v>3667079.4</v>
      </c>
      <c r="F84" s="418"/>
      <c r="G84" s="664">
        <v>82245</v>
      </c>
      <c r="H84" s="418"/>
      <c r="I84" s="158">
        <v>126740109.52</v>
      </c>
    </row>
    <row r="85" spans="1:9" x14ac:dyDescent="0.25">
      <c r="A85" s="64" t="s">
        <v>802</v>
      </c>
      <c r="B85" s="662">
        <v>2724</v>
      </c>
      <c r="C85" s="417"/>
      <c r="D85" s="418"/>
      <c r="E85" s="663">
        <v>4744444.01</v>
      </c>
      <c r="F85" s="418"/>
      <c r="G85" s="662">
        <v>80003</v>
      </c>
      <c r="H85" s="418"/>
      <c r="I85" s="51">
        <v>123073030.12</v>
      </c>
    </row>
    <row r="86" spans="1:9" x14ac:dyDescent="0.25">
      <c r="A86" s="66" t="s">
        <v>803</v>
      </c>
      <c r="B86" s="664">
        <v>2580</v>
      </c>
      <c r="C86" s="417"/>
      <c r="D86" s="418"/>
      <c r="E86" s="665">
        <v>4967815.24</v>
      </c>
      <c r="F86" s="418"/>
      <c r="G86" s="664">
        <v>77279</v>
      </c>
      <c r="H86" s="418"/>
      <c r="I86" s="158">
        <v>118328586.11</v>
      </c>
    </row>
    <row r="87" spans="1:9" x14ac:dyDescent="0.25">
      <c r="A87" s="64" t="s">
        <v>804</v>
      </c>
      <c r="B87" s="662">
        <v>2543</v>
      </c>
      <c r="C87" s="417"/>
      <c r="D87" s="418"/>
      <c r="E87" s="663">
        <v>116732.05</v>
      </c>
      <c r="F87" s="418"/>
      <c r="G87" s="662">
        <v>74699</v>
      </c>
      <c r="H87" s="418"/>
      <c r="I87" s="51">
        <v>113360770.87</v>
      </c>
    </row>
    <row r="88" spans="1:9" x14ac:dyDescent="0.25">
      <c r="A88" s="66" t="s">
        <v>805</v>
      </c>
      <c r="B88" s="664">
        <v>2497</v>
      </c>
      <c r="C88" s="417"/>
      <c r="D88" s="418"/>
      <c r="E88" s="665">
        <v>4910256.5</v>
      </c>
      <c r="F88" s="418"/>
      <c r="G88" s="664">
        <v>72156</v>
      </c>
      <c r="H88" s="418"/>
      <c r="I88" s="158">
        <v>113244038.81999999</v>
      </c>
    </row>
    <row r="89" spans="1:9" x14ac:dyDescent="0.25">
      <c r="A89" s="64" t="s">
        <v>806</v>
      </c>
      <c r="B89" s="662">
        <v>2638</v>
      </c>
      <c r="C89" s="417"/>
      <c r="D89" s="418"/>
      <c r="E89" s="663">
        <v>5252995.7300000004</v>
      </c>
      <c r="F89" s="418"/>
      <c r="G89" s="662">
        <v>69659</v>
      </c>
      <c r="H89" s="418"/>
      <c r="I89" s="51">
        <v>108333782.31999999</v>
      </c>
    </row>
    <row r="90" spans="1:9" x14ac:dyDescent="0.25">
      <c r="A90" s="66" t="s">
        <v>807</v>
      </c>
      <c r="B90" s="664">
        <v>2162</v>
      </c>
      <c r="C90" s="417"/>
      <c r="D90" s="418"/>
      <c r="E90" s="665">
        <v>4310494.96</v>
      </c>
      <c r="F90" s="418"/>
      <c r="G90" s="664">
        <v>67021</v>
      </c>
      <c r="H90" s="418"/>
      <c r="I90" s="158">
        <v>103080786.59</v>
      </c>
    </row>
    <row r="91" spans="1:9" x14ac:dyDescent="0.25">
      <c r="A91" s="64" t="s">
        <v>808</v>
      </c>
      <c r="B91" s="662">
        <v>2286</v>
      </c>
      <c r="C91" s="417"/>
      <c r="D91" s="418"/>
      <c r="E91" s="663">
        <v>4296794.82</v>
      </c>
      <c r="F91" s="418"/>
      <c r="G91" s="662">
        <v>64859</v>
      </c>
      <c r="H91" s="418"/>
      <c r="I91" s="51">
        <v>98770291.629999995</v>
      </c>
    </row>
    <row r="92" spans="1:9" x14ac:dyDescent="0.25">
      <c r="A92" s="66" t="s">
        <v>809</v>
      </c>
      <c r="B92" s="664">
        <v>2044</v>
      </c>
      <c r="C92" s="417"/>
      <c r="D92" s="418"/>
      <c r="E92" s="665">
        <v>4780718.58</v>
      </c>
      <c r="F92" s="418"/>
      <c r="G92" s="664">
        <v>62573</v>
      </c>
      <c r="H92" s="418"/>
      <c r="I92" s="158">
        <v>94473496.810000002</v>
      </c>
    </row>
    <row r="93" spans="1:9" x14ac:dyDescent="0.25">
      <c r="A93" s="64" t="s">
        <v>810</v>
      </c>
      <c r="B93" s="662">
        <v>1583</v>
      </c>
      <c r="C93" s="417"/>
      <c r="D93" s="418"/>
      <c r="E93" s="663">
        <v>4215286.58</v>
      </c>
      <c r="F93" s="418"/>
      <c r="G93" s="662">
        <v>60529</v>
      </c>
      <c r="H93" s="418"/>
      <c r="I93" s="51">
        <v>89692778.230000004</v>
      </c>
    </row>
    <row r="94" spans="1:9" x14ac:dyDescent="0.25">
      <c r="A94" s="66" t="s">
        <v>811</v>
      </c>
      <c r="B94" s="664">
        <v>2089</v>
      </c>
      <c r="C94" s="417"/>
      <c r="D94" s="418"/>
      <c r="E94" s="665">
        <v>4819317.8</v>
      </c>
      <c r="F94" s="418"/>
      <c r="G94" s="664">
        <v>58946</v>
      </c>
      <c r="H94" s="418"/>
      <c r="I94" s="158">
        <v>85477491.650000006</v>
      </c>
    </row>
    <row r="95" spans="1:9" x14ac:dyDescent="0.25">
      <c r="A95" s="64" t="s">
        <v>812</v>
      </c>
      <c r="B95" s="662">
        <v>1857</v>
      </c>
      <c r="C95" s="417"/>
      <c r="D95" s="418"/>
      <c r="E95" s="663">
        <v>3508314.2</v>
      </c>
      <c r="F95" s="418"/>
      <c r="G95" s="662">
        <v>56857</v>
      </c>
      <c r="H95" s="418"/>
      <c r="I95" s="51">
        <v>80658173.849999994</v>
      </c>
    </row>
    <row r="96" spans="1:9" x14ac:dyDescent="0.25">
      <c r="A96" s="66" t="s">
        <v>813</v>
      </c>
      <c r="B96" s="664">
        <v>2056</v>
      </c>
      <c r="C96" s="417"/>
      <c r="D96" s="418"/>
      <c r="E96" s="665">
        <v>3763840</v>
      </c>
      <c r="F96" s="418"/>
      <c r="G96" s="664">
        <v>55000</v>
      </c>
      <c r="H96" s="418"/>
      <c r="I96" s="158">
        <v>77149859.650000006</v>
      </c>
    </row>
    <row r="97" spans="1:9" x14ac:dyDescent="0.25">
      <c r="A97" s="64" t="s">
        <v>814</v>
      </c>
      <c r="B97" s="662">
        <v>1862</v>
      </c>
      <c r="C97" s="417"/>
      <c r="D97" s="418"/>
      <c r="E97" s="663">
        <v>4050531.71</v>
      </c>
      <c r="F97" s="418"/>
      <c r="G97" s="662">
        <v>52944</v>
      </c>
      <c r="H97" s="418"/>
      <c r="I97" s="51">
        <v>73386019.650000006</v>
      </c>
    </row>
    <row r="98" spans="1:9" x14ac:dyDescent="0.25">
      <c r="A98" s="66" t="s">
        <v>815</v>
      </c>
      <c r="B98" s="664">
        <v>1320</v>
      </c>
      <c r="C98" s="417"/>
      <c r="D98" s="418"/>
      <c r="E98" s="665">
        <v>3441391.78</v>
      </c>
      <c r="F98" s="418"/>
      <c r="G98" s="664">
        <v>51082</v>
      </c>
      <c r="H98" s="418"/>
      <c r="I98" s="158">
        <v>69335487.939999998</v>
      </c>
    </row>
    <row r="99" spans="1:9" x14ac:dyDescent="0.25">
      <c r="A99" s="64" t="s">
        <v>816</v>
      </c>
      <c r="B99" s="662">
        <v>2246</v>
      </c>
      <c r="C99" s="417"/>
      <c r="D99" s="418"/>
      <c r="E99" s="663">
        <v>3946715.27</v>
      </c>
      <c r="F99" s="418"/>
      <c r="G99" s="662">
        <v>49762</v>
      </c>
      <c r="H99" s="418"/>
      <c r="I99" s="51">
        <v>65894096.159999996</v>
      </c>
    </row>
    <row r="100" spans="1:9" x14ac:dyDescent="0.25">
      <c r="A100" s="66" t="s">
        <v>817</v>
      </c>
      <c r="B100" s="664">
        <v>2112</v>
      </c>
      <c r="C100" s="417"/>
      <c r="D100" s="418"/>
      <c r="E100" s="665">
        <v>3665473.81</v>
      </c>
      <c r="F100" s="418"/>
      <c r="G100" s="664">
        <v>47516</v>
      </c>
      <c r="H100" s="418"/>
      <c r="I100" s="158">
        <v>61947380.890000001</v>
      </c>
    </row>
    <row r="101" spans="1:9" x14ac:dyDescent="0.25">
      <c r="A101" s="64" t="s">
        <v>818</v>
      </c>
      <c r="B101" s="662">
        <v>1813</v>
      </c>
      <c r="C101" s="417"/>
      <c r="D101" s="418"/>
      <c r="E101" s="663">
        <v>2479977.9900000002</v>
      </c>
      <c r="F101" s="418"/>
      <c r="G101" s="662">
        <v>45404</v>
      </c>
      <c r="H101" s="418"/>
      <c r="I101" s="51">
        <v>58281907.079999998</v>
      </c>
    </row>
    <row r="102" spans="1:9" x14ac:dyDescent="0.25">
      <c r="A102" s="66" t="s">
        <v>819</v>
      </c>
      <c r="B102" s="664">
        <v>2063</v>
      </c>
      <c r="C102" s="417"/>
      <c r="D102" s="418"/>
      <c r="E102" s="665">
        <v>3958898.55</v>
      </c>
      <c r="F102" s="418"/>
      <c r="G102" s="664">
        <v>43591</v>
      </c>
      <c r="H102" s="418"/>
      <c r="I102" s="158">
        <v>55801929.090000004</v>
      </c>
    </row>
    <row r="103" spans="1:9" x14ac:dyDescent="0.25">
      <c r="A103" s="64" t="s">
        <v>820</v>
      </c>
      <c r="B103" s="662">
        <v>1672</v>
      </c>
      <c r="C103" s="417"/>
      <c r="D103" s="418"/>
      <c r="E103" s="663">
        <v>2905001.87</v>
      </c>
      <c r="F103" s="418"/>
      <c r="G103" s="662">
        <v>41528</v>
      </c>
      <c r="H103" s="418"/>
      <c r="I103" s="51">
        <v>51843030.539999999</v>
      </c>
    </row>
    <row r="104" spans="1:9" x14ac:dyDescent="0.25">
      <c r="A104" s="66" t="s">
        <v>821</v>
      </c>
      <c r="B104" s="664">
        <v>1673</v>
      </c>
      <c r="C104" s="417"/>
      <c r="D104" s="418"/>
      <c r="E104" s="665">
        <v>2787423.83</v>
      </c>
      <c r="F104" s="418"/>
      <c r="G104" s="664">
        <v>39856</v>
      </c>
      <c r="H104" s="418"/>
      <c r="I104" s="158">
        <v>48938028.670000002</v>
      </c>
    </row>
    <row r="105" spans="1:9" x14ac:dyDescent="0.25">
      <c r="A105" s="64" t="s">
        <v>822</v>
      </c>
      <c r="B105" s="662">
        <v>1202</v>
      </c>
      <c r="C105" s="417"/>
      <c r="D105" s="418"/>
      <c r="E105" s="663">
        <v>2058522.06</v>
      </c>
      <c r="F105" s="418"/>
      <c r="G105" s="662">
        <v>38183</v>
      </c>
      <c r="H105" s="418"/>
      <c r="I105" s="51">
        <v>46150604.840000004</v>
      </c>
    </row>
    <row r="106" spans="1:9" x14ac:dyDescent="0.25">
      <c r="A106" s="66" t="s">
        <v>823</v>
      </c>
      <c r="B106" s="664">
        <v>1459</v>
      </c>
      <c r="C106" s="417"/>
      <c r="D106" s="418"/>
      <c r="E106" s="665">
        <v>2844676.07</v>
      </c>
      <c r="F106" s="418"/>
      <c r="G106" s="664">
        <v>36981</v>
      </c>
      <c r="H106" s="418"/>
      <c r="I106" s="158">
        <v>44092082.780000001</v>
      </c>
    </row>
    <row r="107" spans="1:9" x14ac:dyDescent="0.25">
      <c r="A107" s="64" t="s">
        <v>824</v>
      </c>
      <c r="B107" s="662">
        <v>1517</v>
      </c>
      <c r="C107" s="417"/>
      <c r="D107" s="418"/>
      <c r="E107" s="663">
        <v>1715018.36</v>
      </c>
      <c r="F107" s="418"/>
      <c r="G107" s="662">
        <v>35522</v>
      </c>
      <c r="H107" s="418"/>
      <c r="I107" s="51">
        <v>41247406.710000001</v>
      </c>
    </row>
    <row r="108" spans="1:9" x14ac:dyDescent="0.25">
      <c r="A108" s="66" t="s">
        <v>825</v>
      </c>
      <c r="B108" s="664">
        <v>1468</v>
      </c>
      <c r="C108" s="417"/>
      <c r="D108" s="418"/>
      <c r="E108" s="665">
        <v>2322249.21</v>
      </c>
      <c r="F108" s="418"/>
      <c r="G108" s="664">
        <v>34005</v>
      </c>
      <c r="H108" s="418"/>
      <c r="I108" s="158">
        <v>39532388.350000001</v>
      </c>
    </row>
    <row r="109" spans="1:9" x14ac:dyDescent="0.25">
      <c r="A109" s="64" t="s">
        <v>826</v>
      </c>
      <c r="B109" s="662">
        <v>1466</v>
      </c>
      <c r="C109" s="417"/>
      <c r="D109" s="418"/>
      <c r="E109" s="663">
        <v>2259325.52</v>
      </c>
      <c r="F109" s="418"/>
      <c r="G109" s="662">
        <v>32537</v>
      </c>
      <c r="H109" s="418"/>
      <c r="I109" s="51">
        <v>37210139.140000001</v>
      </c>
    </row>
    <row r="110" spans="1:9" x14ac:dyDescent="0.25">
      <c r="A110" s="66" t="s">
        <v>827</v>
      </c>
      <c r="B110" s="664">
        <v>1143</v>
      </c>
      <c r="C110" s="417"/>
      <c r="D110" s="418"/>
      <c r="E110" s="665">
        <v>2105334.15</v>
      </c>
      <c r="F110" s="418"/>
      <c r="G110" s="664">
        <v>31071</v>
      </c>
      <c r="H110" s="418"/>
      <c r="I110" s="158">
        <v>34950813.619999997</v>
      </c>
    </row>
    <row r="111" spans="1:9" x14ac:dyDescent="0.25">
      <c r="A111" s="64" t="s">
        <v>828</v>
      </c>
      <c r="B111" s="662">
        <v>1516</v>
      </c>
      <c r="C111" s="417"/>
      <c r="D111" s="418"/>
      <c r="E111" s="663">
        <v>2415826.73</v>
      </c>
      <c r="F111" s="418"/>
      <c r="G111" s="662">
        <v>29928</v>
      </c>
      <c r="H111" s="418"/>
      <c r="I111" s="51">
        <v>32845479.469999999</v>
      </c>
    </row>
    <row r="112" spans="1:9" x14ac:dyDescent="0.25">
      <c r="A112" s="66" t="s">
        <v>829</v>
      </c>
      <c r="B112" s="664">
        <v>1297</v>
      </c>
      <c r="C112" s="417"/>
      <c r="D112" s="418"/>
      <c r="E112" s="665">
        <v>1678238.99</v>
      </c>
      <c r="F112" s="418"/>
      <c r="G112" s="664">
        <v>28412</v>
      </c>
      <c r="H112" s="418"/>
      <c r="I112" s="158">
        <v>30429652.739999998</v>
      </c>
    </row>
    <row r="113" spans="1:9" x14ac:dyDescent="0.25">
      <c r="A113" s="64" t="s">
        <v>830</v>
      </c>
      <c r="B113" s="662">
        <v>1293</v>
      </c>
      <c r="C113" s="417"/>
      <c r="D113" s="418"/>
      <c r="E113" s="663">
        <v>1684163.49</v>
      </c>
      <c r="F113" s="418"/>
      <c r="G113" s="662">
        <v>27115</v>
      </c>
      <c r="H113" s="418"/>
      <c r="I113" s="51">
        <v>28751413.75</v>
      </c>
    </row>
    <row r="114" spans="1:9" x14ac:dyDescent="0.25">
      <c r="A114" s="66" t="s">
        <v>831</v>
      </c>
      <c r="B114" s="664">
        <v>1202</v>
      </c>
      <c r="C114" s="417"/>
      <c r="D114" s="418"/>
      <c r="E114" s="665">
        <v>1544949.21</v>
      </c>
      <c r="F114" s="418"/>
      <c r="G114" s="664">
        <v>25822</v>
      </c>
      <c r="H114" s="418"/>
      <c r="I114" s="158">
        <v>27067250.260000002</v>
      </c>
    </row>
    <row r="115" spans="1:9" x14ac:dyDescent="0.25">
      <c r="A115" s="64" t="s">
        <v>832</v>
      </c>
      <c r="B115" s="662">
        <v>1075</v>
      </c>
      <c r="C115" s="417"/>
      <c r="D115" s="418"/>
      <c r="E115" s="663">
        <v>1317354.71</v>
      </c>
      <c r="F115" s="418"/>
      <c r="G115" s="662">
        <v>24620</v>
      </c>
      <c r="H115" s="418"/>
      <c r="I115" s="51">
        <v>25522301.050000001</v>
      </c>
    </row>
    <row r="116" spans="1:9" x14ac:dyDescent="0.25">
      <c r="A116" s="66" t="s">
        <v>833</v>
      </c>
      <c r="B116" s="664">
        <v>974</v>
      </c>
      <c r="C116" s="417"/>
      <c r="D116" s="418"/>
      <c r="E116" s="665">
        <v>1285246.57</v>
      </c>
      <c r="F116" s="418"/>
      <c r="G116" s="664">
        <v>23545</v>
      </c>
      <c r="H116" s="418"/>
      <c r="I116" s="158">
        <v>24204946.34</v>
      </c>
    </row>
    <row r="117" spans="1:9" x14ac:dyDescent="0.25">
      <c r="A117" s="64" t="s">
        <v>834</v>
      </c>
      <c r="B117" s="662">
        <v>999</v>
      </c>
      <c r="C117" s="417"/>
      <c r="D117" s="418"/>
      <c r="E117" s="663">
        <v>1340591.5</v>
      </c>
      <c r="F117" s="418"/>
      <c r="G117" s="662">
        <v>22571</v>
      </c>
      <c r="H117" s="418"/>
      <c r="I117" s="51">
        <v>22919699.77</v>
      </c>
    </row>
    <row r="118" spans="1:9" x14ac:dyDescent="0.25">
      <c r="A118" s="66" t="s">
        <v>835</v>
      </c>
      <c r="B118" s="664">
        <v>988</v>
      </c>
      <c r="C118" s="417"/>
      <c r="D118" s="418"/>
      <c r="E118" s="665">
        <v>1304595.83</v>
      </c>
      <c r="F118" s="418"/>
      <c r="G118" s="664">
        <v>21572</v>
      </c>
      <c r="H118" s="418"/>
      <c r="I118" s="158">
        <v>21579108.27</v>
      </c>
    </row>
    <row r="119" spans="1:9" x14ac:dyDescent="0.25">
      <c r="A119" s="64" t="s">
        <v>836</v>
      </c>
      <c r="B119" s="662">
        <v>901</v>
      </c>
      <c r="C119" s="417"/>
      <c r="D119" s="418"/>
      <c r="E119" s="663">
        <v>768838</v>
      </c>
      <c r="F119" s="418"/>
      <c r="G119" s="662">
        <v>20584</v>
      </c>
      <c r="H119" s="418"/>
      <c r="I119" s="51">
        <v>20274512.440000001</v>
      </c>
    </row>
    <row r="120" spans="1:9" x14ac:dyDescent="0.25">
      <c r="A120" s="66" t="s">
        <v>837</v>
      </c>
      <c r="B120" s="664">
        <v>884</v>
      </c>
      <c r="C120" s="417"/>
      <c r="D120" s="418"/>
      <c r="E120" s="665">
        <v>1121941.8899999999</v>
      </c>
      <c r="F120" s="418"/>
      <c r="G120" s="664">
        <v>19683</v>
      </c>
      <c r="H120" s="418"/>
      <c r="I120" s="158">
        <v>19505674.440000001</v>
      </c>
    </row>
    <row r="121" spans="1:9" x14ac:dyDescent="0.25">
      <c r="A121" s="64" t="s">
        <v>838</v>
      </c>
      <c r="B121" s="662">
        <v>850</v>
      </c>
      <c r="C121" s="417"/>
      <c r="D121" s="418"/>
      <c r="E121" s="663">
        <v>645479.67000000004</v>
      </c>
      <c r="F121" s="418"/>
      <c r="G121" s="662">
        <v>18799</v>
      </c>
      <c r="H121" s="418"/>
      <c r="I121" s="51">
        <v>18383732.550000001</v>
      </c>
    </row>
    <row r="122" spans="1:9" x14ac:dyDescent="0.25">
      <c r="A122" s="66" t="s">
        <v>839</v>
      </c>
      <c r="B122" s="664">
        <v>878</v>
      </c>
      <c r="C122" s="417"/>
      <c r="D122" s="418"/>
      <c r="E122" s="665">
        <v>1051142.06</v>
      </c>
      <c r="F122" s="418"/>
      <c r="G122" s="664">
        <v>17949</v>
      </c>
      <c r="H122" s="418"/>
      <c r="I122" s="158">
        <v>17738252.879999999</v>
      </c>
    </row>
    <row r="123" spans="1:9" x14ac:dyDescent="0.25">
      <c r="A123" s="64" t="s">
        <v>840</v>
      </c>
      <c r="B123" s="662">
        <v>942</v>
      </c>
      <c r="C123" s="417"/>
      <c r="D123" s="418"/>
      <c r="E123" s="663">
        <v>1286634.1000000001</v>
      </c>
      <c r="F123" s="418"/>
      <c r="G123" s="662">
        <v>17071</v>
      </c>
      <c r="H123" s="418"/>
      <c r="I123" s="51">
        <v>16687110.82</v>
      </c>
    </row>
    <row r="124" spans="1:9" x14ac:dyDescent="0.25">
      <c r="A124" s="66" t="s">
        <v>841</v>
      </c>
      <c r="B124" s="664">
        <v>945</v>
      </c>
      <c r="C124" s="417"/>
      <c r="D124" s="418"/>
      <c r="E124" s="665">
        <v>970635.89</v>
      </c>
      <c r="F124" s="418"/>
      <c r="G124" s="664">
        <v>16129</v>
      </c>
      <c r="H124" s="418"/>
      <c r="I124" s="158">
        <v>15400476.720000001</v>
      </c>
    </row>
    <row r="125" spans="1:9" x14ac:dyDescent="0.25">
      <c r="A125" s="64" t="s">
        <v>842</v>
      </c>
      <c r="B125" s="662">
        <v>766</v>
      </c>
      <c r="C125" s="417"/>
      <c r="D125" s="418"/>
      <c r="E125" s="663">
        <v>825535.43</v>
      </c>
      <c r="F125" s="418"/>
      <c r="G125" s="662">
        <v>15184</v>
      </c>
      <c r="H125" s="418"/>
      <c r="I125" s="51">
        <v>14429840.83</v>
      </c>
    </row>
    <row r="126" spans="1:9" x14ac:dyDescent="0.25">
      <c r="A126" s="66" t="s">
        <v>843</v>
      </c>
      <c r="B126" s="664">
        <v>900</v>
      </c>
      <c r="C126" s="417"/>
      <c r="D126" s="418"/>
      <c r="E126" s="665">
        <v>920774.96</v>
      </c>
      <c r="F126" s="418"/>
      <c r="G126" s="664">
        <v>14418</v>
      </c>
      <c r="H126" s="418"/>
      <c r="I126" s="158">
        <v>13604305.4</v>
      </c>
    </row>
    <row r="127" spans="1:9" x14ac:dyDescent="0.25">
      <c r="A127" s="64" t="s">
        <v>844</v>
      </c>
      <c r="B127" s="662">
        <v>817</v>
      </c>
      <c r="C127" s="417"/>
      <c r="D127" s="418"/>
      <c r="E127" s="663">
        <v>795980.34</v>
      </c>
      <c r="F127" s="418"/>
      <c r="G127" s="662">
        <v>13518</v>
      </c>
      <c r="H127" s="418"/>
      <c r="I127" s="51">
        <v>12683530.439999999</v>
      </c>
    </row>
    <row r="128" spans="1:9" x14ac:dyDescent="0.25">
      <c r="A128" s="66" t="s">
        <v>845</v>
      </c>
      <c r="B128" s="664">
        <v>730</v>
      </c>
      <c r="C128" s="417"/>
      <c r="D128" s="418"/>
      <c r="E128" s="665">
        <v>575230.05000000005</v>
      </c>
      <c r="F128" s="418"/>
      <c r="G128" s="664">
        <v>12701</v>
      </c>
      <c r="H128" s="418"/>
      <c r="I128" s="158">
        <v>11887550.1</v>
      </c>
    </row>
    <row r="129" spans="1:9" x14ac:dyDescent="0.25">
      <c r="A129" s="64" t="s">
        <v>846</v>
      </c>
      <c r="B129" s="662">
        <v>841</v>
      </c>
      <c r="C129" s="417"/>
      <c r="D129" s="418"/>
      <c r="E129" s="663">
        <v>1488750.55</v>
      </c>
      <c r="F129" s="418"/>
      <c r="G129" s="662">
        <v>11971</v>
      </c>
      <c r="H129" s="418"/>
      <c r="I129" s="51">
        <v>11312320.050000001</v>
      </c>
    </row>
    <row r="130" spans="1:9" x14ac:dyDescent="0.25">
      <c r="A130" s="66" t="s">
        <v>847</v>
      </c>
      <c r="B130" s="664">
        <v>636</v>
      </c>
      <c r="C130" s="417"/>
      <c r="D130" s="418"/>
      <c r="E130" s="665">
        <v>403503.44</v>
      </c>
      <c r="F130" s="418"/>
      <c r="G130" s="664">
        <v>11130</v>
      </c>
      <c r="H130" s="418"/>
      <c r="I130" s="158">
        <v>9823569.5</v>
      </c>
    </row>
    <row r="131" spans="1:9" x14ac:dyDescent="0.25">
      <c r="A131" s="64" t="s">
        <v>848</v>
      </c>
      <c r="B131" s="662">
        <v>786</v>
      </c>
      <c r="C131" s="417"/>
      <c r="D131" s="418"/>
      <c r="E131" s="663">
        <v>681648.31</v>
      </c>
      <c r="F131" s="418"/>
      <c r="G131" s="662">
        <v>10494</v>
      </c>
      <c r="H131" s="418"/>
      <c r="I131" s="51">
        <v>9420066.0600000005</v>
      </c>
    </row>
    <row r="132" spans="1:9" x14ac:dyDescent="0.25">
      <c r="A132" s="66" t="s">
        <v>849</v>
      </c>
      <c r="B132" s="664">
        <v>877</v>
      </c>
      <c r="C132" s="417"/>
      <c r="D132" s="418"/>
      <c r="E132" s="665">
        <v>681415.26</v>
      </c>
      <c r="F132" s="418"/>
      <c r="G132" s="664">
        <v>9708</v>
      </c>
      <c r="H132" s="418"/>
      <c r="I132" s="158">
        <v>8738417.75</v>
      </c>
    </row>
    <row r="133" spans="1:9" x14ac:dyDescent="0.25">
      <c r="A133" s="64" t="s">
        <v>850</v>
      </c>
      <c r="B133" s="662">
        <v>839</v>
      </c>
      <c r="C133" s="417"/>
      <c r="D133" s="418"/>
      <c r="E133" s="663">
        <v>861010.79</v>
      </c>
      <c r="F133" s="418"/>
      <c r="G133" s="662">
        <v>8831</v>
      </c>
      <c r="H133" s="418"/>
      <c r="I133" s="51">
        <v>8057002.4900000002</v>
      </c>
    </row>
    <row r="134" spans="1:9" x14ac:dyDescent="0.25">
      <c r="A134" s="66" t="s">
        <v>851</v>
      </c>
      <c r="B134" s="664">
        <v>784</v>
      </c>
      <c r="C134" s="417"/>
      <c r="D134" s="418"/>
      <c r="E134" s="665">
        <v>843150.95</v>
      </c>
      <c r="F134" s="418"/>
      <c r="G134" s="664">
        <v>7992</v>
      </c>
      <c r="H134" s="418"/>
      <c r="I134" s="158">
        <v>7195991.7000000002</v>
      </c>
    </row>
    <row r="135" spans="1:9" x14ac:dyDescent="0.25">
      <c r="A135" s="64" t="s">
        <v>852</v>
      </c>
      <c r="B135" s="662">
        <v>722</v>
      </c>
      <c r="C135" s="417"/>
      <c r="D135" s="418"/>
      <c r="E135" s="663">
        <v>727034.74</v>
      </c>
      <c r="F135" s="418"/>
      <c r="G135" s="662">
        <v>7208</v>
      </c>
      <c r="H135" s="418"/>
      <c r="I135" s="51">
        <v>6352840.75</v>
      </c>
    </row>
    <row r="136" spans="1:9" x14ac:dyDescent="0.25">
      <c r="A136" s="66" t="s">
        <v>853</v>
      </c>
      <c r="B136" s="664">
        <v>810</v>
      </c>
      <c r="C136" s="417"/>
      <c r="D136" s="418"/>
      <c r="E136" s="665">
        <v>624004.86</v>
      </c>
      <c r="F136" s="418"/>
      <c r="G136" s="664">
        <v>6486</v>
      </c>
      <c r="H136" s="418"/>
      <c r="I136" s="158">
        <v>5625806.0099999998</v>
      </c>
    </row>
    <row r="137" spans="1:9" x14ac:dyDescent="0.25">
      <c r="A137" s="64" t="s">
        <v>854</v>
      </c>
      <c r="B137" s="662">
        <v>847</v>
      </c>
      <c r="C137" s="417"/>
      <c r="D137" s="418"/>
      <c r="E137" s="663">
        <v>993985.69</v>
      </c>
      <c r="F137" s="418"/>
      <c r="G137" s="662">
        <v>5676</v>
      </c>
      <c r="H137" s="418"/>
      <c r="I137" s="51">
        <v>5001801.1500000004</v>
      </c>
    </row>
    <row r="138" spans="1:9" x14ac:dyDescent="0.25">
      <c r="A138" s="66" t="s">
        <v>855</v>
      </c>
      <c r="B138" s="664">
        <v>869</v>
      </c>
      <c r="C138" s="417"/>
      <c r="D138" s="418"/>
      <c r="E138" s="665">
        <v>593704.74</v>
      </c>
      <c r="F138" s="418"/>
      <c r="G138" s="664">
        <v>4829</v>
      </c>
      <c r="H138" s="418"/>
      <c r="I138" s="158">
        <v>4007815.46</v>
      </c>
    </row>
    <row r="139" spans="1:9" x14ac:dyDescent="0.25">
      <c r="A139" s="64" t="s">
        <v>856</v>
      </c>
      <c r="B139" s="662">
        <v>748</v>
      </c>
      <c r="C139" s="417"/>
      <c r="D139" s="418"/>
      <c r="E139" s="663">
        <v>791783.9</v>
      </c>
      <c r="F139" s="418"/>
      <c r="G139" s="662">
        <v>3960</v>
      </c>
      <c r="H139" s="418"/>
      <c r="I139" s="51">
        <v>3414110.72</v>
      </c>
    </row>
    <row r="140" spans="1:9" x14ac:dyDescent="0.25">
      <c r="A140" s="66" t="s">
        <v>857</v>
      </c>
      <c r="B140" s="664">
        <v>898</v>
      </c>
      <c r="C140" s="417"/>
      <c r="D140" s="418"/>
      <c r="E140" s="665">
        <v>410818.18</v>
      </c>
      <c r="F140" s="418"/>
      <c r="G140" s="664">
        <v>3212</v>
      </c>
      <c r="H140" s="418"/>
      <c r="I140" s="158">
        <v>2622326.8199999998</v>
      </c>
    </row>
    <row r="141" spans="1:9" x14ac:dyDescent="0.25">
      <c r="A141" s="64" t="s">
        <v>858</v>
      </c>
      <c r="B141" s="662">
        <v>1187</v>
      </c>
      <c r="C141" s="417"/>
      <c r="D141" s="418"/>
      <c r="E141" s="663">
        <v>1566299.43</v>
      </c>
      <c r="F141" s="418"/>
      <c r="G141" s="662">
        <v>2314</v>
      </c>
      <c r="H141" s="418"/>
      <c r="I141" s="51">
        <v>2211508.64</v>
      </c>
    </row>
    <row r="142" spans="1:9" x14ac:dyDescent="0.25">
      <c r="A142" s="66" t="s">
        <v>859</v>
      </c>
      <c r="B142" s="664">
        <v>1127</v>
      </c>
      <c r="C142" s="417"/>
      <c r="D142" s="418"/>
      <c r="E142" s="665">
        <v>645209.21</v>
      </c>
      <c r="F142" s="418"/>
      <c r="G142" s="664">
        <v>1127</v>
      </c>
      <c r="H142" s="418"/>
      <c r="I142" s="158">
        <v>645209.21</v>
      </c>
    </row>
    <row r="143" spans="1:9" x14ac:dyDescent="0.25">
      <c r="A143" s="159" t="s">
        <v>860</v>
      </c>
      <c r="B143" s="668">
        <f>SUM(B29:D142)</f>
        <v>185629</v>
      </c>
      <c r="C143" s="435"/>
      <c r="D143" s="436"/>
      <c r="E143" s="669">
        <f>SUM(E29:F142)</f>
        <v>253246784.38800019</v>
      </c>
      <c r="F143" s="436"/>
      <c r="G143" s="668">
        <f>B143</f>
        <v>185629</v>
      </c>
      <c r="H143" s="436"/>
      <c r="I143" s="162">
        <f>E143</f>
        <v>253246784.38800019</v>
      </c>
    </row>
  </sheetData>
  <sheetProtection password="C8A1" sheet="1" objects="1" scenarios="1"/>
  <mergeCells count="403">
    <mergeCell ref="B143:D143"/>
    <mergeCell ref="E143:F143"/>
    <mergeCell ref="G143:H143"/>
    <mergeCell ref="B141:D141"/>
    <mergeCell ref="E141:F141"/>
    <mergeCell ref="G141:H141"/>
    <mergeCell ref="B142:D142"/>
    <mergeCell ref="E142:F142"/>
    <mergeCell ref="G142:H142"/>
    <mergeCell ref="B139:D139"/>
    <mergeCell ref="E139:F139"/>
    <mergeCell ref="G139:H139"/>
    <mergeCell ref="B140:D140"/>
    <mergeCell ref="E140:F140"/>
    <mergeCell ref="G140:H140"/>
    <mergeCell ref="B137:D137"/>
    <mergeCell ref="E137:F137"/>
    <mergeCell ref="G137:H137"/>
    <mergeCell ref="B138:D138"/>
    <mergeCell ref="E138:F138"/>
    <mergeCell ref="G138:H138"/>
    <mergeCell ref="B135:D135"/>
    <mergeCell ref="E135:F135"/>
    <mergeCell ref="G135:H135"/>
    <mergeCell ref="B136:D136"/>
    <mergeCell ref="E136:F136"/>
    <mergeCell ref="G136:H136"/>
    <mergeCell ref="B133:D133"/>
    <mergeCell ref="E133:F133"/>
    <mergeCell ref="G133:H133"/>
    <mergeCell ref="B134:D134"/>
    <mergeCell ref="E134:F134"/>
    <mergeCell ref="G134:H134"/>
    <mergeCell ref="B131:D131"/>
    <mergeCell ref="E131:F131"/>
    <mergeCell ref="G131:H131"/>
    <mergeCell ref="B132:D132"/>
    <mergeCell ref="E132:F132"/>
    <mergeCell ref="G132:H132"/>
    <mergeCell ref="B129:D129"/>
    <mergeCell ref="E129:F129"/>
    <mergeCell ref="G129:H129"/>
    <mergeCell ref="B130:D130"/>
    <mergeCell ref="E130:F130"/>
    <mergeCell ref="G130:H130"/>
    <mergeCell ref="B127:D127"/>
    <mergeCell ref="E127:F127"/>
    <mergeCell ref="G127:H127"/>
    <mergeCell ref="B128:D128"/>
    <mergeCell ref="E128:F128"/>
    <mergeCell ref="G128:H128"/>
    <mergeCell ref="B125:D125"/>
    <mergeCell ref="E125:F125"/>
    <mergeCell ref="G125:H125"/>
    <mergeCell ref="B126:D126"/>
    <mergeCell ref="E126:F126"/>
    <mergeCell ref="G126:H126"/>
    <mergeCell ref="B123:D123"/>
    <mergeCell ref="E123:F123"/>
    <mergeCell ref="G123:H123"/>
    <mergeCell ref="B124:D124"/>
    <mergeCell ref="E124:F124"/>
    <mergeCell ref="G124:H124"/>
    <mergeCell ref="B121:D121"/>
    <mergeCell ref="E121:F121"/>
    <mergeCell ref="G121:H121"/>
    <mergeCell ref="B122:D122"/>
    <mergeCell ref="E122:F122"/>
    <mergeCell ref="G122:H122"/>
    <mergeCell ref="B119:D119"/>
    <mergeCell ref="E119:F119"/>
    <mergeCell ref="G119:H119"/>
    <mergeCell ref="B120:D120"/>
    <mergeCell ref="E120:F120"/>
    <mergeCell ref="G120:H120"/>
    <mergeCell ref="B117:D117"/>
    <mergeCell ref="E117:F117"/>
    <mergeCell ref="G117:H117"/>
    <mergeCell ref="B118:D118"/>
    <mergeCell ref="E118:F118"/>
    <mergeCell ref="G118:H118"/>
    <mergeCell ref="B115:D115"/>
    <mergeCell ref="E115:F115"/>
    <mergeCell ref="G115:H115"/>
    <mergeCell ref="B116:D116"/>
    <mergeCell ref="E116:F116"/>
    <mergeCell ref="G116:H116"/>
    <mergeCell ref="B113:D113"/>
    <mergeCell ref="E113:F113"/>
    <mergeCell ref="G113:H113"/>
    <mergeCell ref="B114:D114"/>
    <mergeCell ref="E114:F114"/>
    <mergeCell ref="G114:H114"/>
    <mergeCell ref="B111:D111"/>
    <mergeCell ref="E111:F111"/>
    <mergeCell ref="G111:H111"/>
    <mergeCell ref="B112:D112"/>
    <mergeCell ref="E112:F112"/>
    <mergeCell ref="G112:H112"/>
    <mergeCell ref="B109:D109"/>
    <mergeCell ref="E109:F109"/>
    <mergeCell ref="G109:H109"/>
    <mergeCell ref="B110:D110"/>
    <mergeCell ref="E110:F110"/>
    <mergeCell ref="G110:H110"/>
    <mergeCell ref="B107:D107"/>
    <mergeCell ref="E107:F107"/>
    <mergeCell ref="G107:H107"/>
    <mergeCell ref="B108:D108"/>
    <mergeCell ref="E108:F108"/>
    <mergeCell ref="G108:H108"/>
    <mergeCell ref="B105:D105"/>
    <mergeCell ref="E105:F105"/>
    <mergeCell ref="G105:H105"/>
    <mergeCell ref="B106:D106"/>
    <mergeCell ref="E106:F106"/>
    <mergeCell ref="G106:H106"/>
    <mergeCell ref="B103:D103"/>
    <mergeCell ref="E103:F103"/>
    <mergeCell ref="G103:H103"/>
    <mergeCell ref="B104:D104"/>
    <mergeCell ref="E104:F104"/>
    <mergeCell ref="G104:H104"/>
    <mergeCell ref="B101:D101"/>
    <mergeCell ref="E101:F101"/>
    <mergeCell ref="G101:H101"/>
    <mergeCell ref="B102:D102"/>
    <mergeCell ref="E102:F102"/>
    <mergeCell ref="G102:H102"/>
    <mergeCell ref="B99:D99"/>
    <mergeCell ref="E99:F99"/>
    <mergeCell ref="G99:H99"/>
    <mergeCell ref="B100:D100"/>
    <mergeCell ref="E100:F100"/>
    <mergeCell ref="G100:H100"/>
    <mergeCell ref="B97:D97"/>
    <mergeCell ref="E97:F97"/>
    <mergeCell ref="G97:H97"/>
    <mergeCell ref="B98:D98"/>
    <mergeCell ref="E98:F98"/>
    <mergeCell ref="G98:H98"/>
    <mergeCell ref="B95:D95"/>
    <mergeCell ref="E95:F95"/>
    <mergeCell ref="G95:H95"/>
    <mergeCell ref="B96:D96"/>
    <mergeCell ref="E96:F96"/>
    <mergeCell ref="G96:H96"/>
    <mergeCell ref="B93:D93"/>
    <mergeCell ref="E93:F93"/>
    <mergeCell ref="G93:H93"/>
    <mergeCell ref="B94:D94"/>
    <mergeCell ref="E94:F94"/>
    <mergeCell ref="G94:H94"/>
    <mergeCell ref="B91:D91"/>
    <mergeCell ref="E91:F91"/>
    <mergeCell ref="G91:H91"/>
    <mergeCell ref="B92:D92"/>
    <mergeCell ref="E92:F92"/>
    <mergeCell ref="G92:H92"/>
    <mergeCell ref="B89:D89"/>
    <mergeCell ref="E89:F89"/>
    <mergeCell ref="G89:H89"/>
    <mergeCell ref="B90:D90"/>
    <mergeCell ref="E90:F90"/>
    <mergeCell ref="G90:H90"/>
    <mergeCell ref="B87:D87"/>
    <mergeCell ref="E87:F87"/>
    <mergeCell ref="G87:H87"/>
    <mergeCell ref="B88:D88"/>
    <mergeCell ref="E88:F88"/>
    <mergeCell ref="G88:H88"/>
    <mergeCell ref="B85:D85"/>
    <mergeCell ref="E85:F85"/>
    <mergeCell ref="G85:H85"/>
    <mergeCell ref="B86:D86"/>
    <mergeCell ref="E86:F86"/>
    <mergeCell ref="G86:H86"/>
    <mergeCell ref="B83:D83"/>
    <mergeCell ref="E83:F83"/>
    <mergeCell ref="G83:H83"/>
    <mergeCell ref="B84:D84"/>
    <mergeCell ref="E84:F84"/>
    <mergeCell ref="G84:H84"/>
    <mergeCell ref="B81:D81"/>
    <mergeCell ref="E81:F81"/>
    <mergeCell ref="G81:H81"/>
    <mergeCell ref="B82:D82"/>
    <mergeCell ref="E82:F82"/>
    <mergeCell ref="G82:H82"/>
    <mergeCell ref="B79:D79"/>
    <mergeCell ref="E79:F79"/>
    <mergeCell ref="G79:H79"/>
    <mergeCell ref="B80:D80"/>
    <mergeCell ref="E80:F80"/>
    <mergeCell ref="G80:H80"/>
    <mergeCell ref="B77:D77"/>
    <mergeCell ref="E77:F77"/>
    <mergeCell ref="G77:H77"/>
    <mergeCell ref="B78:D78"/>
    <mergeCell ref="E78:F78"/>
    <mergeCell ref="G78:H78"/>
    <mergeCell ref="B75:D75"/>
    <mergeCell ref="E75:F75"/>
    <mergeCell ref="G75:H75"/>
    <mergeCell ref="B76:D76"/>
    <mergeCell ref="E76:F76"/>
    <mergeCell ref="G76:H76"/>
    <mergeCell ref="B73:D73"/>
    <mergeCell ref="E73:F73"/>
    <mergeCell ref="G73:H73"/>
    <mergeCell ref="B74:D74"/>
    <mergeCell ref="E74:F74"/>
    <mergeCell ref="G74:H74"/>
    <mergeCell ref="B71:D71"/>
    <mergeCell ref="E71:F71"/>
    <mergeCell ref="G71:H71"/>
    <mergeCell ref="B72:D72"/>
    <mergeCell ref="E72:F72"/>
    <mergeCell ref="G72:H72"/>
    <mergeCell ref="B69:D69"/>
    <mergeCell ref="E69:F69"/>
    <mergeCell ref="G69:H69"/>
    <mergeCell ref="B70:D70"/>
    <mergeCell ref="E70:F70"/>
    <mergeCell ref="G70:H70"/>
    <mergeCell ref="B67:D67"/>
    <mergeCell ref="E67:F67"/>
    <mergeCell ref="G67:H67"/>
    <mergeCell ref="B68:D68"/>
    <mergeCell ref="E68:F68"/>
    <mergeCell ref="G68:H68"/>
    <mergeCell ref="B65:D65"/>
    <mergeCell ref="E65:F65"/>
    <mergeCell ref="G65:H65"/>
    <mergeCell ref="B66:D66"/>
    <mergeCell ref="E66:F66"/>
    <mergeCell ref="G66:H66"/>
    <mergeCell ref="B63:D63"/>
    <mergeCell ref="E63:F63"/>
    <mergeCell ref="G63:H63"/>
    <mergeCell ref="B64:D64"/>
    <mergeCell ref="E64:F64"/>
    <mergeCell ref="G64:H64"/>
    <mergeCell ref="B61:D61"/>
    <mergeCell ref="E61:F61"/>
    <mergeCell ref="G61:H61"/>
    <mergeCell ref="B62:D62"/>
    <mergeCell ref="E62:F62"/>
    <mergeCell ref="G62:H62"/>
    <mergeCell ref="B59:D59"/>
    <mergeCell ref="E59:F59"/>
    <mergeCell ref="G59:H59"/>
    <mergeCell ref="B60:D60"/>
    <mergeCell ref="E60:F60"/>
    <mergeCell ref="G60:H60"/>
    <mergeCell ref="B57:D57"/>
    <mergeCell ref="E57:F57"/>
    <mergeCell ref="G57:H57"/>
    <mergeCell ref="B58:D58"/>
    <mergeCell ref="E58:F58"/>
    <mergeCell ref="G58:H58"/>
    <mergeCell ref="B55:D55"/>
    <mergeCell ref="E55:F55"/>
    <mergeCell ref="G55:H55"/>
    <mergeCell ref="B56:D56"/>
    <mergeCell ref="E56:F56"/>
    <mergeCell ref="G56:H56"/>
    <mergeCell ref="B53:D53"/>
    <mergeCell ref="E53:F53"/>
    <mergeCell ref="G53:H53"/>
    <mergeCell ref="B54:D54"/>
    <mergeCell ref="E54:F54"/>
    <mergeCell ref="G54:H54"/>
    <mergeCell ref="B51:D51"/>
    <mergeCell ref="E51:F51"/>
    <mergeCell ref="G51:H51"/>
    <mergeCell ref="B52:D52"/>
    <mergeCell ref="E52:F52"/>
    <mergeCell ref="G52:H52"/>
    <mergeCell ref="B49:D49"/>
    <mergeCell ref="E49:F49"/>
    <mergeCell ref="G49:H49"/>
    <mergeCell ref="B50:D50"/>
    <mergeCell ref="E50:F50"/>
    <mergeCell ref="G50:H50"/>
    <mergeCell ref="B47:D47"/>
    <mergeCell ref="E47:F47"/>
    <mergeCell ref="G47:H47"/>
    <mergeCell ref="B48:D48"/>
    <mergeCell ref="E48:F48"/>
    <mergeCell ref="G48:H48"/>
    <mergeCell ref="B45:D45"/>
    <mergeCell ref="E45:F45"/>
    <mergeCell ref="G45:H45"/>
    <mergeCell ref="B46:D46"/>
    <mergeCell ref="E46:F46"/>
    <mergeCell ref="G46:H46"/>
    <mergeCell ref="B43:D43"/>
    <mergeCell ref="E43:F43"/>
    <mergeCell ref="G43:H43"/>
    <mergeCell ref="B44:D44"/>
    <mergeCell ref="E44:F44"/>
    <mergeCell ref="G44:H44"/>
    <mergeCell ref="B41:D41"/>
    <mergeCell ref="E41:F41"/>
    <mergeCell ref="G41:H41"/>
    <mergeCell ref="B42:D42"/>
    <mergeCell ref="E42:F42"/>
    <mergeCell ref="G42:H42"/>
    <mergeCell ref="B39:D39"/>
    <mergeCell ref="E39:F39"/>
    <mergeCell ref="G39:H39"/>
    <mergeCell ref="B40:D40"/>
    <mergeCell ref="E40:F40"/>
    <mergeCell ref="G40:H40"/>
    <mergeCell ref="B37:D37"/>
    <mergeCell ref="E37:F37"/>
    <mergeCell ref="G37:H37"/>
    <mergeCell ref="B38:D38"/>
    <mergeCell ref="E38:F38"/>
    <mergeCell ref="G38:H38"/>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B27:F27"/>
    <mergeCell ref="G27:I27"/>
    <mergeCell ref="B28:D28"/>
    <mergeCell ref="E28:F28"/>
    <mergeCell ref="G28:H28"/>
    <mergeCell ref="A22:E22"/>
    <mergeCell ref="F22:G22"/>
    <mergeCell ref="A23:E23"/>
    <mergeCell ref="F23:G23"/>
    <mergeCell ref="A24:E24"/>
    <mergeCell ref="F24:G24"/>
    <mergeCell ref="A19:E19"/>
    <mergeCell ref="F19:G19"/>
    <mergeCell ref="A20:E20"/>
    <mergeCell ref="F20:G20"/>
    <mergeCell ref="A21:E21"/>
    <mergeCell ref="F21:G21"/>
    <mergeCell ref="A16:E16"/>
    <mergeCell ref="F16:G16"/>
    <mergeCell ref="A17:E17"/>
    <mergeCell ref="F17:G17"/>
    <mergeCell ref="A18:E18"/>
    <mergeCell ref="F18:G18"/>
    <mergeCell ref="A13:E13"/>
    <mergeCell ref="F13:G13"/>
    <mergeCell ref="A14:E14"/>
    <mergeCell ref="F14:G14"/>
    <mergeCell ref="A15:E15"/>
    <mergeCell ref="F15:G15"/>
    <mergeCell ref="A11:B11"/>
    <mergeCell ref="C11:E11"/>
    <mergeCell ref="F11:G11"/>
    <mergeCell ref="A12:E12"/>
    <mergeCell ref="F12:G12"/>
    <mergeCell ref="A9:B9"/>
    <mergeCell ref="C9:E9"/>
    <mergeCell ref="F9:G9"/>
    <mergeCell ref="A10:E10"/>
    <mergeCell ref="F10:G10"/>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topLeftCell="A88" workbookViewId="0">
      <selection sqref="A1:B3"/>
    </sheetView>
  </sheetViews>
  <sheetFormatPr defaultRowHeight="15" x14ac:dyDescent="0.2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x14ac:dyDescent="0.25">
      <c r="A1" s="374"/>
      <c r="B1" s="374"/>
      <c r="C1" s="375" t="s">
        <v>0</v>
      </c>
      <c r="D1" s="374"/>
      <c r="E1" s="374"/>
      <c r="F1" s="374"/>
    </row>
    <row r="2" spans="1:6" ht="18" customHeight="1" x14ac:dyDescent="0.25">
      <c r="A2" s="374"/>
      <c r="B2" s="374"/>
      <c r="C2" s="375" t="s">
        <v>1</v>
      </c>
      <c r="D2" s="374"/>
      <c r="E2" s="374"/>
      <c r="F2" s="374"/>
    </row>
    <row r="3" spans="1:6" ht="18" customHeight="1" x14ac:dyDescent="0.25">
      <c r="A3" s="374"/>
      <c r="B3" s="374"/>
      <c r="C3" s="375" t="s">
        <v>2</v>
      </c>
      <c r="D3" s="374"/>
      <c r="E3" s="374"/>
      <c r="F3" s="374"/>
    </row>
    <row r="4" spans="1:6" x14ac:dyDescent="0.25">
      <c r="A4" s="152" t="s">
        <v>2</v>
      </c>
      <c r="B4" s="520" t="s">
        <v>2</v>
      </c>
      <c r="C4" s="374"/>
      <c r="D4" s="153" t="s">
        <v>2</v>
      </c>
      <c r="E4" s="153" t="s">
        <v>2</v>
      </c>
      <c r="F4" s="153" t="s">
        <v>2</v>
      </c>
    </row>
    <row r="5" spans="1:6" ht="15.75" x14ac:dyDescent="0.25">
      <c r="A5" s="154" t="s">
        <v>62</v>
      </c>
      <c r="B5" s="521" t="s">
        <v>2</v>
      </c>
      <c r="C5" s="374"/>
      <c r="D5" s="153" t="s">
        <v>2</v>
      </c>
      <c r="E5" s="153" t="s">
        <v>2</v>
      </c>
      <c r="F5" s="153" t="s">
        <v>2</v>
      </c>
    </row>
    <row r="6" spans="1:6" x14ac:dyDescent="0.25">
      <c r="A6" s="152" t="s">
        <v>2</v>
      </c>
      <c r="B6" s="520" t="s">
        <v>2</v>
      </c>
      <c r="C6" s="374"/>
      <c r="D6" s="153" t="s">
        <v>2</v>
      </c>
      <c r="E6" s="153" t="s">
        <v>2</v>
      </c>
      <c r="F6" s="153" t="s">
        <v>2</v>
      </c>
    </row>
    <row r="7" spans="1:6" ht="38.25" x14ac:dyDescent="0.25">
      <c r="A7" s="221" t="s">
        <v>96</v>
      </c>
      <c r="B7" s="670" t="s">
        <v>62</v>
      </c>
      <c r="C7" s="436"/>
      <c r="D7" s="221" t="s">
        <v>861</v>
      </c>
      <c r="E7" s="221" t="s">
        <v>862</v>
      </c>
      <c r="F7" s="221" t="s">
        <v>863</v>
      </c>
    </row>
    <row r="8" spans="1:6" x14ac:dyDescent="0.25">
      <c r="A8" s="222">
        <v>41943</v>
      </c>
      <c r="B8" s="671">
        <v>72495290.120000005</v>
      </c>
      <c r="C8" s="418"/>
      <c r="D8" s="223">
        <v>2857970161.6700001</v>
      </c>
      <c r="E8" s="224">
        <v>2.5366006650000002E-2</v>
      </c>
      <c r="F8" s="224">
        <v>0.265319258</v>
      </c>
    </row>
    <row r="9" spans="1:6" x14ac:dyDescent="0.25">
      <c r="A9" s="225">
        <v>41973</v>
      </c>
      <c r="B9" s="672">
        <v>66786834.18</v>
      </c>
      <c r="C9" s="418"/>
      <c r="D9" s="226">
        <v>3291807123.7800002</v>
      </c>
      <c r="E9" s="227">
        <v>2.0288805409999999E-2</v>
      </c>
      <c r="F9" s="227">
        <v>0.21805384929999999</v>
      </c>
    </row>
    <row r="10" spans="1:6" x14ac:dyDescent="0.25">
      <c r="A10" s="222">
        <v>42004</v>
      </c>
      <c r="B10" s="671">
        <v>58862866.390000001</v>
      </c>
      <c r="C10" s="418"/>
      <c r="D10" s="223">
        <v>3295545440.1399999</v>
      </c>
      <c r="E10" s="224">
        <v>1.7861342669999999E-2</v>
      </c>
      <c r="F10" s="224">
        <v>0.1944849401</v>
      </c>
    </row>
    <row r="11" spans="1:6" x14ac:dyDescent="0.25">
      <c r="A11" s="225">
        <v>42035</v>
      </c>
      <c r="B11" s="672">
        <v>62392403.259999998</v>
      </c>
      <c r="C11" s="418"/>
      <c r="D11" s="226">
        <v>3298770821.3200002</v>
      </c>
      <c r="E11" s="227">
        <v>1.891383386E-2</v>
      </c>
      <c r="F11" s="227">
        <v>0.2047826928</v>
      </c>
    </row>
    <row r="12" spans="1:6" x14ac:dyDescent="0.25">
      <c r="A12" s="222">
        <v>42063</v>
      </c>
      <c r="B12" s="671">
        <v>60093393.350000001</v>
      </c>
      <c r="C12" s="418"/>
      <c r="D12" s="223">
        <v>3303078602.1399999</v>
      </c>
      <c r="E12" s="224">
        <v>1.819314663E-2</v>
      </c>
      <c r="F12" s="224">
        <v>0.1977444843</v>
      </c>
    </row>
    <row r="13" spans="1:6" x14ac:dyDescent="0.25">
      <c r="A13" s="225">
        <v>42094</v>
      </c>
      <c r="B13" s="672">
        <v>138230637.25</v>
      </c>
      <c r="C13" s="418"/>
      <c r="D13" s="226">
        <v>3308043452.8600001</v>
      </c>
      <c r="E13" s="227">
        <v>4.1786221739999997E-2</v>
      </c>
      <c r="F13" s="227">
        <v>0.40083155129999998</v>
      </c>
    </row>
    <row r="14" spans="1:6" x14ac:dyDescent="0.25">
      <c r="A14" s="222">
        <v>42124</v>
      </c>
      <c r="B14" s="671">
        <v>80187283.200000003</v>
      </c>
      <c r="C14" s="418"/>
      <c r="D14" s="223">
        <v>3315382500.8899999</v>
      </c>
      <c r="E14" s="224">
        <v>2.4186434949999999E-2</v>
      </c>
      <c r="F14" s="224">
        <v>0.25457798869999998</v>
      </c>
    </row>
    <row r="15" spans="1:6" x14ac:dyDescent="0.25">
      <c r="A15" s="225">
        <v>42155</v>
      </c>
      <c r="B15" s="672">
        <v>72959274.260000005</v>
      </c>
      <c r="C15" s="418"/>
      <c r="D15" s="226">
        <v>3320216904.8499999</v>
      </c>
      <c r="E15" s="227">
        <v>2.1974249380000001E-2</v>
      </c>
      <c r="F15" s="227">
        <v>0.23404461339999999</v>
      </c>
    </row>
    <row r="16" spans="1:6" x14ac:dyDescent="0.25">
      <c r="A16" s="222">
        <v>42185</v>
      </c>
      <c r="B16" s="671">
        <v>79449934.840000004</v>
      </c>
      <c r="C16" s="418"/>
      <c r="D16" s="223">
        <v>3324021311.2199998</v>
      </c>
      <c r="E16" s="224">
        <v>2.3901752549999999E-2</v>
      </c>
      <c r="F16" s="224">
        <v>0.2519641775</v>
      </c>
    </row>
    <row r="17" spans="1:6" x14ac:dyDescent="0.25">
      <c r="A17" s="225">
        <v>42216</v>
      </c>
      <c r="B17" s="672">
        <v>75876749.780000001</v>
      </c>
      <c r="C17" s="418"/>
      <c r="D17" s="226">
        <v>3328478001.4899998</v>
      </c>
      <c r="E17" s="227">
        <v>2.279622991E-2</v>
      </c>
      <c r="F17" s="227">
        <v>0.24173396</v>
      </c>
    </row>
    <row r="18" spans="1:6" x14ac:dyDescent="0.25">
      <c r="A18" s="222">
        <v>42247</v>
      </c>
      <c r="B18" s="671">
        <v>64524115.32</v>
      </c>
      <c r="C18" s="418"/>
      <c r="D18" s="223">
        <v>3333074701.98</v>
      </c>
      <c r="E18" s="224">
        <v>1.9358736630000001E-2</v>
      </c>
      <c r="F18" s="224">
        <v>0.20909929590000001</v>
      </c>
    </row>
    <row r="19" spans="1:6" x14ac:dyDescent="0.25">
      <c r="A19" s="225">
        <v>42277</v>
      </c>
      <c r="B19" s="672">
        <v>120589185.89</v>
      </c>
      <c r="C19" s="418"/>
      <c r="D19" s="226">
        <v>3337158924.6799998</v>
      </c>
      <c r="E19" s="227">
        <v>3.613528412E-2</v>
      </c>
      <c r="F19" s="227">
        <v>0.35702662639999999</v>
      </c>
    </row>
    <row r="20" spans="1:6" x14ac:dyDescent="0.25">
      <c r="A20" s="222">
        <v>42308</v>
      </c>
      <c r="B20" s="671">
        <v>75296217.310000002</v>
      </c>
      <c r="C20" s="418"/>
      <c r="D20" s="223">
        <v>3344014310.04</v>
      </c>
      <c r="E20" s="224">
        <v>2.2516715039999999E-2</v>
      </c>
      <c r="F20" s="224">
        <v>0.23912717040000001</v>
      </c>
    </row>
    <row r="21" spans="1:6" x14ac:dyDescent="0.25">
      <c r="A21" s="225">
        <v>42338</v>
      </c>
      <c r="B21" s="672">
        <v>72438139.510000005</v>
      </c>
      <c r="C21" s="418"/>
      <c r="D21" s="226">
        <v>4301376074.5799999</v>
      </c>
      <c r="E21" s="227">
        <v>1.684068964E-2</v>
      </c>
      <c r="F21" s="227">
        <v>0.1843820873</v>
      </c>
    </row>
    <row r="22" spans="1:6" x14ac:dyDescent="0.25">
      <c r="A22" s="222">
        <v>42369</v>
      </c>
      <c r="B22" s="671">
        <v>69718454.439999998</v>
      </c>
      <c r="C22" s="418"/>
      <c r="D22" s="223">
        <v>4294505232.27</v>
      </c>
      <c r="E22" s="224">
        <v>1.6234339149999999E-2</v>
      </c>
      <c r="F22" s="224">
        <v>0.17832531130000001</v>
      </c>
    </row>
    <row r="23" spans="1:6" x14ac:dyDescent="0.25">
      <c r="A23" s="225">
        <v>42400</v>
      </c>
      <c r="B23" s="672">
        <v>66170726.689999998</v>
      </c>
      <c r="C23" s="418"/>
      <c r="D23" s="226">
        <v>4287010299.77</v>
      </c>
      <c r="E23" s="227">
        <v>1.543516858E-2</v>
      </c>
      <c r="F23" s="227">
        <v>0.17027949119999999</v>
      </c>
    </row>
    <row r="24" spans="1:6" x14ac:dyDescent="0.25">
      <c r="A24" s="222">
        <v>42429</v>
      </c>
      <c r="B24" s="671">
        <v>75574398.829999998</v>
      </c>
      <c r="C24" s="418"/>
      <c r="D24" s="223">
        <v>4280363490.7800002</v>
      </c>
      <c r="E24" s="224">
        <v>1.7656070329999999E-2</v>
      </c>
      <c r="F24" s="224">
        <v>0.19246233160000001</v>
      </c>
    </row>
    <row r="25" spans="1:6" x14ac:dyDescent="0.25">
      <c r="A25" s="225">
        <v>42460</v>
      </c>
      <c r="B25" s="672">
        <v>143300028.08000001</v>
      </c>
      <c r="C25" s="418"/>
      <c r="D25" s="226">
        <v>4274172803.25</v>
      </c>
      <c r="E25" s="227">
        <v>3.3526961750000001E-2</v>
      </c>
      <c r="F25" s="227">
        <v>0.3358335771</v>
      </c>
    </row>
    <row r="26" spans="1:6" x14ac:dyDescent="0.25">
      <c r="A26" s="222">
        <v>42490</v>
      </c>
      <c r="B26" s="671">
        <v>89923410.170000002</v>
      </c>
      <c r="C26" s="418"/>
      <c r="D26" s="223">
        <v>4267273671.9499998</v>
      </c>
      <c r="E26" s="224">
        <v>2.1072801299999999E-2</v>
      </c>
      <c r="F26" s="224">
        <v>0.2255297453</v>
      </c>
    </row>
    <row r="27" spans="1:6" x14ac:dyDescent="0.25">
      <c r="A27" s="225">
        <v>42521</v>
      </c>
      <c r="B27" s="672">
        <v>78169591.569999993</v>
      </c>
      <c r="C27" s="418"/>
      <c r="D27" s="226">
        <v>4261650148.5300002</v>
      </c>
      <c r="E27" s="227">
        <v>1.834256423E-2</v>
      </c>
      <c r="F27" s="227">
        <v>0.19920836650000001</v>
      </c>
    </row>
    <row r="28" spans="1:6" x14ac:dyDescent="0.25">
      <c r="A28" s="222">
        <v>42551</v>
      </c>
      <c r="B28" s="671">
        <v>88944152.75</v>
      </c>
      <c r="C28" s="418"/>
      <c r="D28" s="223">
        <v>4804347133.4099998</v>
      </c>
      <c r="E28" s="224">
        <v>1.8513265229999999E-2</v>
      </c>
      <c r="F28" s="224">
        <v>0.20087777100000001</v>
      </c>
    </row>
    <row r="29" spans="1:6" x14ac:dyDescent="0.25">
      <c r="A29" s="225">
        <v>42582</v>
      </c>
      <c r="B29" s="672">
        <v>78618670.209999993</v>
      </c>
      <c r="C29" s="418"/>
      <c r="D29" s="226">
        <v>4765400065.2600002</v>
      </c>
      <c r="E29" s="227">
        <v>1.6497811120000001E-2</v>
      </c>
      <c r="F29" s="227">
        <v>0.18096215439999999</v>
      </c>
    </row>
    <row r="30" spans="1:6" x14ac:dyDescent="0.25">
      <c r="A30" s="222">
        <v>42613</v>
      </c>
      <c r="B30" s="671">
        <v>77835016.719999999</v>
      </c>
      <c r="C30" s="418"/>
      <c r="D30" s="223">
        <v>4713227787.7399998</v>
      </c>
      <c r="E30" s="224">
        <v>1.6514164009999999E-2</v>
      </c>
      <c r="F30" s="224">
        <v>0.18112555920000001</v>
      </c>
    </row>
    <row r="31" spans="1:6" x14ac:dyDescent="0.25">
      <c r="A31" s="225">
        <v>42643</v>
      </c>
      <c r="B31" s="672">
        <v>129496887.73999999</v>
      </c>
      <c r="C31" s="418"/>
      <c r="D31" s="226">
        <v>4660152432.8400002</v>
      </c>
      <c r="E31" s="227">
        <v>2.778812273E-2</v>
      </c>
      <c r="F31" s="227">
        <v>0.28693179969999999</v>
      </c>
    </row>
    <row r="32" spans="1:6" x14ac:dyDescent="0.25">
      <c r="A32" s="222">
        <v>42674</v>
      </c>
      <c r="B32" s="671">
        <v>82752830.5</v>
      </c>
      <c r="C32" s="418"/>
      <c r="D32" s="223">
        <v>4840848578.8699999</v>
      </c>
      <c r="E32" s="224">
        <v>1.7094695100000001E-2</v>
      </c>
      <c r="F32" s="224">
        <v>0.18690713819999999</v>
      </c>
    </row>
    <row r="33" spans="1:6" x14ac:dyDescent="0.25">
      <c r="A33" s="225">
        <v>42704</v>
      </c>
      <c r="B33" s="672">
        <v>83042789.909999996</v>
      </c>
      <c r="C33" s="418"/>
      <c r="D33" s="226">
        <v>4792613805.8599997</v>
      </c>
      <c r="E33" s="227">
        <v>1.732724423E-2</v>
      </c>
      <c r="F33" s="227">
        <v>0.18921260770000001</v>
      </c>
    </row>
    <row r="34" spans="1:6" x14ac:dyDescent="0.25">
      <c r="A34" s="222">
        <v>42735</v>
      </c>
      <c r="B34" s="671">
        <v>68944637.629999995</v>
      </c>
      <c r="C34" s="418"/>
      <c r="D34" s="223">
        <v>4741460050.9700003</v>
      </c>
      <c r="E34" s="224">
        <v>1.454080323E-2</v>
      </c>
      <c r="F34" s="224">
        <v>0.16118968440000001</v>
      </c>
    </row>
    <row r="35" spans="1:6" x14ac:dyDescent="0.25">
      <c r="A35" s="225">
        <v>42766</v>
      </c>
      <c r="B35" s="672">
        <v>73015734.890000001</v>
      </c>
      <c r="C35" s="418"/>
      <c r="D35" s="226">
        <v>4701563876.3100004</v>
      </c>
      <c r="E35" s="227">
        <v>1.553009526E-2</v>
      </c>
      <c r="F35" s="227">
        <v>0.171238951</v>
      </c>
    </row>
    <row r="36" spans="1:6" x14ac:dyDescent="0.25">
      <c r="A36" s="222">
        <v>42794</v>
      </c>
      <c r="B36" s="671">
        <v>72537102.5</v>
      </c>
      <c r="C36" s="418"/>
      <c r="D36" s="223">
        <v>4663635883.8599997</v>
      </c>
      <c r="E36" s="224">
        <v>1.555376627E-2</v>
      </c>
      <c r="F36" s="224">
        <v>0.17147804429999999</v>
      </c>
    </row>
    <row r="37" spans="1:6" x14ac:dyDescent="0.25">
      <c r="A37" s="225">
        <v>42825</v>
      </c>
      <c r="B37" s="672">
        <v>140114464.68000001</v>
      </c>
      <c r="C37" s="418"/>
      <c r="D37" s="226">
        <v>4626174156.9099998</v>
      </c>
      <c r="E37" s="227">
        <v>3.0287330290000001E-2</v>
      </c>
      <c r="F37" s="227">
        <v>0.30861995800000003</v>
      </c>
    </row>
    <row r="38" spans="1:6" x14ac:dyDescent="0.25">
      <c r="A38" s="222">
        <v>42855</v>
      </c>
      <c r="B38" s="671">
        <v>73481781.120000005</v>
      </c>
      <c r="C38" s="418"/>
      <c r="D38" s="223">
        <v>4570344080.75</v>
      </c>
      <c r="E38" s="224">
        <v>1.6077953829999998E-2</v>
      </c>
      <c r="F38" s="224">
        <v>0.17675651980000001</v>
      </c>
    </row>
    <row r="39" spans="1:6" x14ac:dyDescent="0.25">
      <c r="A39" s="225">
        <v>42886</v>
      </c>
      <c r="B39" s="672">
        <v>93978440.560000002</v>
      </c>
      <c r="C39" s="418"/>
      <c r="D39" s="226">
        <v>5311298308.2399998</v>
      </c>
      <c r="E39" s="227">
        <v>1.7694061810000002E-2</v>
      </c>
      <c r="F39" s="227">
        <v>0.19283702350000001</v>
      </c>
    </row>
    <row r="40" spans="1:6" x14ac:dyDescent="0.25">
      <c r="A40" s="222">
        <v>42916</v>
      </c>
      <c r="B40" s="671">
        <v>96848562.549999997</v>
      </c>
      <c r="C40" s="418"/>
      <c r="D40" s="223">
        <v>5266568129.3000002</v>
      </c>
      <c r="E40" s="224">
        <v>1.8389311629999999E-2</v>
      </c>
      <c r="F40" s="224">
        <v>0.1996658596</v>
      </c>
    </row>
    <row r="41" spans="1:6" x14ac:dyDescent="0.25">
      <c r="A41" s="225">
        <v>42947</v>
      </c>
      <c r="B41" s="672">
        <v>86685650.170000002</v>
      </c>
      <c r="C41" s="418"/>
      <c r="D41" s="226">
        <v>5210271036.0600004</v>
      </c>
      <c r="E41" s="227">
        <v>1.663745505E-2</v>
      </c>
      <c r="F41" s="227">
        <v>0.18235657189999999</v>
      </c>
    </row>
    <row r="42" spans="1:6" x14ac:dyDescent="0.25">
      <c r="A42" s="222">
        <v>42978</v>
      </c>
      <c r="B42" s="671">
        <v>85602780.640000001</v>
      </c>
      <c r="C42" s="418"/>
      <c r="D42" s="223">
        <v>5157445444.5100002</v>
      </c>
      <c r="E42" s="224">
        <v>1.659790328E-2</v>
      </c>
      <c r="F42" s="224">
        <v>0.18196184779999999</v>
      </c>
    </row>
    <row r="43" spans="1:6" x14ac:dyDescent="0.25">
      <c r="A43" s="225">
        <v>43008</v>
      </c>
      <c r="B43" s="672">
        <v>133690750.40000001</v>
      </c>
      <c r="C43" s="418"/>
      <c r="D43" s="226">
        <v>5104936203.6300001</v>
      </c>
      <c r="E43" s="227">
        <v>2.61885252E-2</v>
      </c>
      <c r="F43" s="227">
        <v>0.27272501100000002</v>
      </c>
    </row>
    <row r="44" spans="1:6" x14ac:dyDescent="0.25">
      <c r="A44" s="222">
        <v>43039</v>
      </c>
      <c r="B44" s="671">
        <v>94556875.030000001</v>
      </c>
      <c r="C44" s="418"/>
      <c r="D44" s="223">
        <v>5060548795.9799995</v>
      </c>
      <c r="E44" s="224">
        <v>1.8685102910000001E-2</v>
      </c>
      <c r="F44" s="224">
        <v>0.20255506910000001</v>
      </c>
    </row>
    <row r="45" spans="1:6" x14ac:dyDescent="0.25">
      <c r="A45" s="225">
        <v>43069</v>
      </c>
      <c r="B45" s="672">
        <v>85298703.290000007</v>
      </c>
      <c r="C45" s="418"/>
      <c r="D45" s="226">
        <v>5047922655.1099997</v>
      </c>
      <c r="E45" s="227">
        <v>1.6897783329999999E-2</v>
      </c>
      <c r="F45" s="227">
        <v>0.18495027720000001</v>
      </c>
    </row>
    <row r="46" spans="1:6" x14ac:dyDescent="0.25">
      <c r="A46" s="222">
        <v>43100</v>
      </c>
      <c r="B46" s="671">
        <v>63371551.270000003</v>
      </c>
      <c r="C46" s="418"/>
      <c r="D46" s="223">
        <v>5036096611.46</v>
      </c>
      <c r="E46" s="224">
        <v>1.2583466160000001E-2</v>
      </c>
      <c r="F46" s="224">
        <v>0.1409771027</v>
      </c>
    </row>
    <row r="47" spans="1:6" x14ac:dyDescent="0.25">
      <c r="A47" s="225">
        <v>43131</v>
      </c>
      <c r="B47" s="672">
        <v>80326929.159999996</v>
      </c>
      <c r="C47" s="418"/>
      <c r="D47" s="226">
        <v>5025700209.7200003</v>
      </c>
      <c r="E47" s="227">
        <v>1.5983231350000002E-2</v>
      </c>
      <c r="F47" s="227">
        <v>0.17580496919999999</v>
      </c>
    </row>
    <row r="48" spans="1:6" x14ac:dyDescent="0.25">
      <c r="A48" s="222">
        <v>43159</v>
      </c>
      <c r="B48" s="671">
        <v>81349605.370000005</v>
      </c>
      <c r="C48" s="418"/>
      <c r="D48" s="223">
        <v>5201380301.6700001</v>
      </c>
      <c r="E48" s="224">
        <v>1.5640003360000002E-2</v>
      </c>
      <c r="F48" s="224">
        <v>0.17234856300000001</v>
      </c>
    </row>
    <row r="49" spans="1:6" x14ac:dyDescent="0.25">
      <c r="A49" s="225">
        <v>43190</v>
      </c>
      <c r="B49" s="672">
        <v>134825540.58000001</v>
      </c>
      <c r="C49" s="418"/>
      <c r="D49" s="226">
        <v>5193011877.2600002</v>
      </c>
      <c r="E49" s="227">
        <v>2.5962879299999998E-2</v>
      </c>
      <c r="F49" s="227">
        <v>0.27070019299999998</v>
      </c>
    </row>
    <row r="50" spans="1:6" x14ac:dyDescent="0.25">
      <c r="A50" s="222">
        <v>43220</v>
      </c>
      <c r="B50" s="671">
        <v>93228738.390000001</v>
      </c>
      <c r="C50" s="418"/>
      <c r="D50" s="223">
        <v>5178506275.4899998</v>
      </c>
      <c r="E50" s="224">
        <v>1.8003017360000002E-2</v>
      </c>
      <c r="F50" s="224">
        <v>0.19587819270000001</v>
      </c>
    </row>
    <row r="51" spans="1:6" x14ac:dyDescent="0.25">
      <c r="A51" s="225">
        <v>43251</v>
      </c>
      <c r="B51" s="672">
        <v>92842255.719999999</v>
      </c>
      <c r="C51" s="418"/>
      <c r="D51" s="226">
        <v>5542036312.6999998</v>
      </c>
      <c r="E51" s="227">
        <v>1.675237232E-2</v>
      </c>
      <c r="F51" s="227">
        <v>0.18350244809999999</v>
      </c>
    </row>
    <row r="52" spans="1:6" x14ac:dyDescent="0.25">
      <c r="A52" s="222">
        <v>43281</v>
      </c>
      <c r="B52" s="671">
        <v>92517802.659999996</v>
      </c>
      <c r="C52" s="418"/>
      <c r="D52" s="223">
        <v>5519574170.1400003</v>
      </c>
      <c r="E52" s="224">
        <v>1.6761764549999999E-2</v>
      </c>
      <c r="F52" s="224">
        <v>0.18359603590000001</v>
      </c>
    </row>
    <row r="53" spans="1:6" x14ac:dyDescent="0.25">
      <c r="A53" s="225">
        <v>43312</v>
      </c>
      <c r="B53" s="672">
        <v>93303518.25</v>
      </c>
      <c r="C53" s="418"/>
      <c r="D53" s="226">
        <v>5497287083.8199997</v>
      </c>
      <c r="E53" s="227">
        <v>1.6972647930000001E-2</v>
      </c>
      <c r="F53" s="227">
        <v>0.18569477140000001</v>
      </c>
    </row>
    <row r="54" spans="1:6" x14ac:dyDescent="0.25">
      <c r="A54" s="222">
        <v>43343</v>
      </c>
      <c r="B54" s="671">
        <v>88691982.939999998</v>
      </c>
      <c r="C54" s="418"/>
      <c r="D54" s="223">
        <v>5464076458.4700003</v>
      </c>
      <c r="E54" s="224">
        <v>1.6231834170000001E-2</v>
      </c>
      <c r="F54" s="224">
        <v>0.17830020390000001</v>
      </c>
    </row>
    <row r="55" spans="1:6" x14ac:dyDescent="0.25">
      <c r="A55" s="225">
        <v>43373</v>
      </c>
      <c r="B55" s="672">
        <v>112928598.06999999</v>
      </c>
      <c r="C55" s="418"/>
      <c r="D55" s="226">
        <v>5436442715.0100002</v>
      </c>
      <c r="E55" s="227">
        <v>2.0772516880000001E-2</v>
      </c>
      <c r="F55" s="227">
        <v>0.22267411989999999</v>
      </c>
    </row>
    <row r="56" spans="1:6" x14ac:dyDescent="0.25">
      <c r="A56" s="222">
        <v>43404</v>
      </c>
      <c r="B56" s="671">
        <v>103617298.42</v>
      </c>
      <c r="C56" s="418"/>
      <c r="D56" s="223">
        <v>5410658135.0900002</v>
      </c>
      <c r="E56" s="224">
        <v>1.9150590530000001E-2</v>
      </c>
      <c r="F56" s="224">
        <v>0.2070824701</v>
      </c>
    </row>
    <row r="57" spans="1:6" x14ac:dyDescent="0.25">
      <c r="A57" s="225">
        <v>43434</v>
      </c>
      <c r="B57" s="672">
        <v>99974874.700000003</v>
      </c>
      <c r="C57" s="418"/>
      <c r="D57" s="226">
        <v>5693626730.21</v>
      </c>
      <c r="E57" s="227">
        <v>1.7559084820000001E-2</v>
      </c>
      <c r="F57" s="227">
        <v>0.1915050865</v>
      </c>
    </row>
    <row r="58" spans="1:6" x14ac:dyDescent="0.25">
      <c r="A58" s="222">
        <v>43465</v>
      </c>
      <c r="B58" s="671">
        <v>78028101.890000001</v>
      </c>
      <c r="C58" s="418"/>
      <c r="D58" s="223">
        <v>5676638724.04</v>
      </c>
      <c r="E58" s="224">
        <v>1.3745476100000001E-2</v>
      </c>
      <c r="F58" s="224">
        <v>0.15302985960000001</v>
      </c>
    </row>
    <row r="59" spans="1:6" x14ac:dyDescent="0.25">
      <c r="A59" s="225">
        <v>43496</v>
      </c>
      <c r="B59" s="672">
        <v>105113977.18000001</v>
      </c>
      <c r="C59" s="418"/>
      <c r="D59" s="226">
        <v>5659073499.1300001</v>
      </c>
      <c r="E59" s="227">
        <v>1.8574414559999999E-2</v>
      </c>
      <c r="F59" s="227">
        <v>0.20147501649999999</v>
      </c>
    </row>
    <row r="60" spans="1:6" x14ac:dyDescent="0.25">
      <c r="A60" s="222">
        <v>43524</v>
      </c>
      <c r="B60" s="671">
        <v>100745892.22</v>
      </c>
      <c r="C60" s="418"/>
      <c r="D60" s="223">
        <v>5638637237.0600004</v>
      </c>
      <c r="E60" s="224">
        <v>1.7867063969999999E-2</v>
      </c>
      <c r="F60" s="224">
        <v>0.19454124719999999</v>
      </c>
    </row>
    <row r="61" spans="1:6" x14ac:dyDescent="0.25">
      <c r="A61" s="225">
        <v>43555</v>
      </c>
      <c r="B61" s="672">
        <v>167273536.87</v>
      </c>
      <c r="C61" s="418"/>
      <c r="D61" s="226">
        <v>5618666165.6700001</v>
      </c>
      <c r="E61" s="227">
        <v>2.9771040299999999E-2</v>
      </c>
      <c r="F61" s="227">
        <v>0.30418978330000002</v>
      </c>
    </row>
    <row r="62" spans="1:6" x14ac:dyDescent="0.25">
      <c r="A62" s="222">
        <v>43585</v>
      </c>
      <c r="B62" s="671">
        <v>104804940.92</v>
      </c>
      <c r="C62" s="418"/>
      <c r="D62" s="223">
        <v>5591926632.6199999</v>
      </c>
      <c r="E62" s="224">
        <v>1.8742188119999999E-2</v>
      </c>
      <c r="F62" s="224">
        <v>0.20311156029999999</v>
      </c>
    </row>
    <row r="63" spans="1:6" x14ac:dyDescent="0.25">
      <c r="A63" s="225">
        <v>43616</v>
      </c>
      <c r="B63" s="672">
        <v>100702559.81999999</v>
      </c>
      <c r="C63" s="418"/>
      <c r="D63" s="226">
        <v>5813198635.0799999</v>
      </c>
      <c r="E63" s="227">
        <v>1.7323089430000001E-2</v>
      </c>
      <c r="F63" s="227">
        <v>0.18917147000000001</v>
      </c>
    </row>
    <row r="64" spans="1:6" x14ac:dyDescent="0.25">
      <c r="A64" s="222">
        <v>43646</v>
      </c>
      <c r="B64" s="671">
        <v>91610011.180000007</v>
      </c>
      <c r="C64" s="418"/>
      <c r="D64" s="223">
        <v>5785439053.3299999</v>
      </c>
      <c r="E64" s="224">
        <v>1.5834582359999998E-2</v>
      </c>
      <c r="F64" s="224">
        <v>0.17430965800000001</v>
      </c>
    </row>
    <row r="65" spans="1:6" x14ac:dyDescent="0.25">
      <c r="A65" s="225">
        <v>43677</v>
      </c>
      <c r="B65" s="672">
        <v>89577936.670000002</v>
      </c>
      <c r="C65" s="418"/>
      <c r="D65" s="226">
        <v>5753787121.5100002</v>
      </c>
      <c r="E65" s="227">
        <v>1.5568517699999999E-2</v>
      </c>
      <c r="F65" s="227">
        <v>0.17162701189999999</v>
      </c>
    </row>
    <row r="66" spans="1:6" x14ac:dyDescent="0.25">
      <c r="A66" s="222">
        <v>43708</v>
      </c>
      <c r="B66" s="671">
        <v>78214358.799999997</v>
      </c>
      <c r="C66" s="418"/>
      <c r="D66" s="223">
        <v>5722231683.4700003</v>
      </c>
      <c r="E66" s="224">
        <v>1.366850612E-2</v>
      </c>
      <c r="F66" s="224">
        <v>0.1522363209</v>
      </c>
    </row>
    <row r="67" spans="1:6" x14ac:dyDescent="0.25">
      <c r="A67" s="225">
        <v>43738</v>
      </c>
      <c r="B67" s="672">
        <v>107880055.2</v>
      </c>
      <c r="C67" s="418"/>
      <c r="D67" s="226">
        <v>5693728314.3900003</v>
      </c>
      <c r="E67" s="227">
        <v>1.8947172969999999E-2</v>
      </c>
      <c r="F67" s="227">
        <v>0.20510690749999999</v>
      </c>
    </row>
    <row r="68" spans="1:6" x14ac:dyDescent="0.25">
      <c r="A68" s="222">
        <v>43769</v>
      </c>
      <c r="B68" s="671">
        <v>95990708.379999995</v>
      </c>
      <c r="C68" s="418"/>
      <c r="D68" s="223">
        <v>5943527114.3800001</v>
      </c>
      <c r="E68" s="224">
        <v>1.6150461929999999E-2</v>
      </c>
      <c r="F68" s="224">
        <v>0.1774842314</v>
      </c>
    </row>
    <row r="69" spans="1:6" x14ac:dyDescent="0.25">
      <c r="A69" s="225">
        <v>43799</v>
      </c>
      <c r="B69" s="672">
        <v>86953325.579999998</v>
      </c>
      <c r="C69" s="418"/>
      <c r="D69" s="226">
        <v>5944604129.3999996</v>
      </c>
      <c r="E69" s="227">
        <v>1.462726932E-2</v>
      </c>
      <c r="F69" s="227">
        <v>0.16207244430000001</v>
      </c>
    </row>
    <row r="70" spans="1:6" x14ac:dyDescent="0.25">
      <c r="A70" s="222">
        <v>43830</v>
      </c>
      <c r="B70" s="671">
        <v>71940522.469999999</v>
      </c>
      <c r="C70" s="418"/>
      <c r="D70" s="223">
        <v>5938147544.1000004</v>
      </c>
      <c r="E70" s="224">
        <v>1.211497726E-2</v>
      </c>
      <c r="F70" s="224">
        <v>0.13607346349999999</v>
      </c>
    </row>
    <row r="71" spans="1:6" x14ac:dyDescent="0.25">
      <c r="A71" s="225">
        <v>43861</v>
      </c>
      <c r="B71" s="672">
        <v>104750299.3</v>
      </c>
      <c r="C71" s="418"/>
      <c r="D71" s="226">
        <v>5933402204.3599997</v>
      </c>
      <c r="E71" s="227">
        <v>1.76543399E-2</v>
      </c>
      <c r="F71" s="227">
        <v>0.19244526140000001</v>
      </c>
    </row>
    <row r="72" spans="1:6" x14ac:dyDescent="0.25">
      <c r="A72" s="222">
        <v>43890</v>
      </c>
      <c r="B72" s="671">
        <v>102458967.17</v>
      </c>
      <c r="C72" s="418"/>
      <c r="D72" s="223">
        <v>5929158530.2600002</v>
      </c>
      <c r="E72" s="224">
        <v>1.728052415E-2</v>
      </c>
      <c r="F72" s="224">
        <v>0.18874991090000001</v>
      </c>
    </row>
    <row r="73" spans="1:6" x14ac:dyDescent="0.25">
      <c r="A73" s="225">
        <v>43921</v>
      </c>
      <c r="B73" s="672">
        <v>131363158.67</v>
      </c>
      <c r="C73" s="418"/>
      <c r="D73" s="226">
        <v>5925290779.96</v>
      </c>
      <c r="E73" s="227">
        <v>2.2169909219999999E-2</v>
      </c>
      <c r="F73" s="227">
        <v>0.2358813984</v>
      </c>
    </row>
    <row r="74" spans="1:6" x14ac:dyDescent="0.25">
      <c r="A74" s="222">
        <v>43951</v>
      </c>
      <c r="B74" s="671">
        <v>21584149.59</v>
      </c>
      <c r="C74" s="418"/>
      <c r="D74" s="223">
        <v>5922980760.3699999</v>
      </c>
      <c r="E74" s="224">
        <v>3.6441363699999999E-3</v>
      </c>
      <c r="F74" s="224">
        <v>4.2863733940000003E-2</v>
      </c>
    </row>
    <row r="75" spans="1:6" x14ac:dyDescent="0.25">
      <c r="A75" s="225">
        <v>43982</v>
      </c>
      <c r="B75" s="672">
        <v>29559691.300000001</v>
      </c>
      <c r="C75" s="418"/>
      <c r="D75" s="226">
        <v>5922970334.2399998</v>
      </c>
      <c r="E75" s="227">
        <v>4.9906870399999996E-3</v>
      </c>
      <c r="F75" s="227">
        <v>5.8271427319999999E-2</v>
      </c>
    </row>
    <row r="76" spans="1:6" x14ac:dyDescent="0.25">
      <c r="A76" s="222">
        <v>44012</v>
      </c>
      <c r="B76" s="671">
        <v>88709093.670000002</v>
      </c>
      <c r="C76" s="418"/>
      <c r="D76" s="223">
        <v>5922974083.75</v>
      </c>
      <c r="E76" s="224">
        <v>1.4977120010000001E-2</v>
      </c>
      <c r="F76" s="224">
        <v>0.16563549520000001</v>
      </c>
    </row>
    <row r="77" spans="1:6" x14ac:dyDescent="0.25">
      <c r="A77" s="225">
        <v>44043</v>
      </c>
      <c r="B77" s="672">
        <v>120989287.90000001</v>
      </c>
      <c r="C77" s="418"/>
      <c r="D77" s="226">
        <v>5922969907.54</v>
      </c>
      <c r="E77" s="227">
        <v>2.0427131960000001E-2</v>
      </c>
      <c r="F77" s="227">
        <v>0.21937766750000001</v>
      </c>
    </row>
    <row r="78" spans="1:6" x14ac:dyDescent="0.25">
      <c r="A78" s="222">
        <v>44074</v>
      </c>
      <c r="B78" s="671">
        <v>104256629.02</v>
      </c>
      <c r="C78" s="418"/>
      <c r="D78" s="223">
        <v>5922969666.0500002</v>
      </c>
      <c r="E78" s="224">
        <v>1.7602087280000001E-2</v>
      </c>
      <c r="F78" s="224">
        <v>0.1919296482</v>
      </c>
    </row>
    <row r="79" spans="1:6" x14ac:dyDescent="0.25">
      <c r="A79" s="225">
        <v>44104</v>
      </c>
      <c r="B79" s="672">
        <v>168783843.19</v>
      </c>
      <c r="C79" s="418"/>
      <c r="D79" s="226">
        <v>5923087630.8500004</v>
      </c>
      <c r="E79" s="227">
        <v>2.8495922010000001E-2</v>
      </c>
      <c r="F79" s="227">
        <v>0.29313653509999998</v>
      </c>
    </row>
    <row r="80" spans="1:6" x14ac:dyDescent="0.25">
      <c r="A80" s="222">
        <v>44135</v>
      </c>
      <c r="B80" s="671">
        <v>117508040.54000001</v>
      </c>
      <c r="C80" s="418"/>
      <c r="D80" s="223">
        <v>5922976250.5100002</v>
      </c>
      <c r="E80" s="224">
        <v>1.9839357030000001E-2</v>
      </c>
      <c r="F80" s="224">
        <v>0.21373830160000001</v>
      </c>
    </row>
    <row r="81" spans="1:6" x14ac:dyDescent="0.25">
      <c r="A81" s="225">
        <v>44165</v>
      </c>
      <c r="B81" s="672">
        <v>88806224.430000007</v>
      </c>
      <c r="C81" s="418"/>
      <c r="D81" s="226">
        <v>5922971251.0500002</v>
      </c>
      <c r="E81" s="227">
        <v>1.499352617E-2</v>
      </c>
      <c r="F81" s="227">
        <v>0.1658022421</v>
      </c>
    </row>
    <row r="82" spans="1:6" x14ac:dyDescent="0.25">
      <c r="A82" s="222">
        <v>44196</v>
      </c>
      <c r="B82" s="671">
        <v>78127459.659999996</v>
      </c>
      <c r="C82" s="418"/>
      <c r="D82" s="223">
        <v>5938529170.9499998</v>
      </c>
      <c r="E82" s="224">
        <v>1.315602861E-2</v>
      </c>
      <c r="F82" s="224">
        <v>0.1469354232</v>
      </c>
    </row>
    <row r="83" spans="1:6" x14ac:dyDescent="0.25">
      <c r="A83" s="225">
        <v>44227</v>
      </c>
      <c r="B83" s="672">
        <v>87835457.469999999</v>
      </c>
      <c r="C83" s="418"/>
      <c r="D83" s="226">
        <v>5953603432.6099997</v>
      </c>
      <c r="E83" s="227">
        <v>1.475332687E-2</v>
      </c>
      <c r="F83" s="227">
        <v>0.16335788030000001</v>
      </c>
    </row>
    <row r="84" spans="1:6" x14ac:dyDescent="0.25">
      <c r="A84" s="222">
        <v>44255</v>
      </c>
      <c r="B84" s="671">
        <v>104599070.25</v>
      </c>
      <c r="C84" s="418"/>
      <c r="D84" s="223">
        <v>5960792314.3699999</v>
      </c>
      <c r="E84" s="224">
        <v>1.7547846789999998E-2</v>
      </c>
      <c r="F84" s="224">
        <v>0.19139410009999999</v>
      </c>
    </row>
    <row r="85" spans="1:6" x14ac:dyDescent="0.25">
      <c r="A85" s="225">
        <v>44286</v>
      </c>
      <c r="B85" s="672">
        <v>167595857.91999999</v>
      </c>
      <c r="C85" s="418"/>
      <c r="D85" s="226">
        <v>5960801121.9300003</v>
      </c>
      <c r="E85" s="227">
        <v>2.8116331089999998E-2</v>
      </c>
      <c r="F85" s="227">
        <v>0.28981513279999999</v>
      </c>
    </row>
    <row r="86" spans="1:6" x14ac:dyDescent="0.25">
      <c r="A86" s="222">
        <v>44316</v>
      </c>
      <c r="B86" s="671">
        <v>116103158.73</v>
      </c>
      <c r="C86" s="418"/>
      <c r="D86" s="223">
        <v>5960793386.21</v>
      </c>
      <c r="E86" s="224">
        <v>1.9477802900000001E-2</v>
      </c>
      <c r="F86" s="224">
        <v>0.21025086979999999</v>
      </c>
    </row>
    <row r="87" spans="1:6" x14ac:dyDescent="0.25">
      <c r="A87" s="225">
        <v>44347</v>
      </c>
      <c r="B87" s="672">
        <v>133157593.70999999</v>
      </c>
      <c r="C87" s="418"/>
      <c r="D87" s="226">
        <v>6410806247.7299995</v>
      </c>
      <c r="E87" s="227">
        <v>2.0770803010000002E-2</v>
      </c>
      <c r="F87" s="227">
        <v>0.2226577938</v>
      </c>
    </row>
    <row r="88" spans="1:6" x14ac:dyDescent="0.25">
      <c r="A88" s="222">
        <v>44377</v>
      </c>
      <c r="B88" s="671">
        <v>154663535.97</v>
      </c>
      <c r="C88" s="418"/>
      <c r="D88" s="223">
        <v>6413521899.5100002</v>
      </c>
      <c r="E88" s="224">
        <v>2.411522692E-2</v>
      </c>
      <c r="F88" s="224">
        <v>0.25392497860000002</v>
      </c>
    </row>
    <row r="89" spans="1:6" x14ac:dyDescent="0.25">
      <c r="A89" s="225">
        <v>44408</v>
      </c>
      <c r="B89" s="672">
        <v>144170610.93000001</v>
      </c>
      <c r="C89" s="418"/>
      <c r="D89" s="226">
        <v>6413519078.75</v>
      </c>
      <c r="E89" s="227">
        <v>2.247917394E-2</v>
      </c>
      <c r="F89" s="227">
        <v>0.2387764325</v>
      </c>
    </row>
    <row r="90" spans="1:6" x14ac:dyDescent="0.25">
      <c r="A90" s="222">
        <v>44439</v>
      </c>
      <c r="B90" s="671">
        <v>137414507.31</v>
      </c>
      <c r="C90" s="418"/>
      <c r="D90" s="223">
        <v>6413521551.1599998</v>
      </c>
      <c r="E90" s="224">
        <v>2.1425749680000002E-2</v>
      </c>
      <c r="F90" s="224">
        <v>0.2288738954</v>
      </c>
    </row>
    <row r="91" spans="1:6" x14ac:dyDescent="0.25">
      <c r="A91" s="225">
        <v>44469</v>
      </c>
      <c r="B91" s="672">
        <v>201153111.25999999</v>
      </c>
      <c r="C91" s="418"/>
      <c r="D91" s="226">
        <v>6413518393.9300003</v>
      </c>
      <c r="E91" s="227">
        <v>3.1363925209999997E-2</v>
      </c>
      <c r="F91" s="227">
        <v>0.31777493309999999</v>
      </c>
    </row>
    <row r="92" spans="1:6" x14ac:dyDescent="0.25">
      <c r="A92" s="222">
        <v>44500</v>
      </c>
      <c r="B92" s="671">
        <v>169738140.34</v>
      </c>
      <c r="C92" s="418"/>
      <c r="D92" s="223">
        <v>6413518571.4200001</v>
      </c>
      <c r="E92" s="224">
        <v>2.6465681580000001E-2</v>
      </c>
      <c r="F92" s="224">
        <v>0.27520500250000002</v>
      </c>
    </row>
    <row r="93" spans="1:6" x14ac:dyDescent="0.25">
      <c r="A93" s="225">
        <v>44530</v>
      </c>
      <c r="B93" s="672">
        <v>168865961.34</v>
      </c>
      <c r="C93" s="418"/>
      <c r="D93" s="226">
        <v>6713535470.9499998</v>
      </c>
      <c r="E93" s="227">
        <v>2.5153060120000001E-2</v>
      </c>
      <c r="F93" s="227">
        <v>0.26339070819999999</v>
      </c>
    </row>
    <row r="94" spans="1:6" x14ac:dyDescent="0.25">
      <c r="A94" s="222">
        <v>44561</v>
      </c>
      <c r="B94" s="671">
        <v>139359644.34999999</v>
      </c>
      <c r="C94" s="418"/>
      <c r="D94" s="223">
        <v>6644976193.4099998</v>
      </c>
      <c r="E94" s="224">
        <v>2.097218113E-2</v>
      </c>
      <c r="F94" s="224">
        <v>0.224573947</v>
      </c>
    </row>
    <row r="95" spans="1:6" x14ac:dyDescent="0.25">
      <c r="A95" s="225">
        <v>44592</v>
      </c>
      <c r="B95" s="672">
        <v>163461378.69999999</v>
      </c>
      <c r="C95" s="418"/>
      <c r="D95" s="226">
        <v>6644980640.9200001</v>
      </c>
      <c r="E95" s="227">
        <v>2.4599225719999999E-2</v>
      </c>
      <c r="F95" s="227">
        <v>0.25835315800000003</v>
      </c>
    </row>
    <row r="96" spans="1:6" x14ac:dyDescent="0.25">
      <c r="A96" s="222">
        <v>44620</v>
      </c>
      <c r="B96" s="671">
        <v>158244352.81999999</v>
      </c>
      <c r="C96" s="418"/>
      <c r="D96" s="223">
        <v>6644971278.5600004</v>
      </c>
      <c r="E96" s="224">
        <v>2.3814151509999999E-2</v>
      </c>
      <c r="F96" s="224">
        <v>0.25115818000000001</v>
      </c>
    </row>
    <row r="97" spans="1:6" x14ac:dyDescent="0.25">
      <c r="A97" s="225">
        <v>44651</v>
      </c>
      <c r="B97" s="672">
        <v>240229317.99000001</v>
      </c>
      <c r="C97" s="418"/>
      <c r="D97" s="226">
        <v>6644975573.7299995</v>
      </c>
      <c r="E97" s="227">
        <v>3.6152024230000003E-2</v>
      </c>
      <c r="F97" s="227">
        <v>0.35716061700000001</v>
      </c>
    </row>
    <row r="98" spans="1:6" x14ac:dyDescent="0.25">
      <c r="A98" s="222">
        <v>44681</v>
      </c>
      <c r="B98" s="671">
        <v>173745684.84999999</v>
      </c>
      <c r="C98" s="418"/>
      <c r="D98" s="223">
        <v>6644998975.7200003</v>
      </c>
      <c r="E98" s="224">
        <v>2.614683395E-2</v>
      </c>
      <c r="F98" s="224">
        <v>0.27235128600000003</v>
      </c>
    </row>
    <row r="99" spans="1:6" x14ac:dyDescent="0.25">
      <c r="A99" s="225">
        <v>44712</v>
      </c>
      <c r="B99" s="672">
        <v>179599434.03999999</v>
      </c>
      <c r="C99" s="418"/>
      <c r="D99" s="226">
        <v>6645010313.9899998</v>
      </c>
      <c r="E99" s="227">
        <v>2.702771336E-2</v>
      </c>
      <c r="F99" s="227">
        <v>0.28021027300000001</v>
      </c>
    </row>
    <row r="100" spans="1:6" x14ac:dyDescent="0.25">
      <c r="A100" s="222">
        <v>44742</v>
      </c>
      <c r="B100" s="671">
        <v>172198379.59999999</v>
      </c>
      <c r="C100" s="418"/>
      <c r="D100" s="223">
        <v>6644981421.3100004</v>
      </c>
      <c r="E100" s="224">
        <v>2.591404982E-2</v>
      </c>
      <c r="F100" s="224">
        <v>0.27026134499999999</v>
      </c>
    </row>
    <row r="101" spans="1:6" x14ac:dyDescent="0.25">
      <c r="A101" s="225">
        <v>44773</v>
      </c>
      <c r="B101" s="672">
        <v>165703473.62</v>
      </c>
      <c r="C101" s="418"/>
      <c r="D101" s="226">
        <v>6644973035.5699997</v>
      </c>
      <c r="E101" s="227">
        <v>2.4936666069999999E-2</v>
      </c>
      <c r="F101" s="227">
        <v>0.26142618299999998</v>
      </c>
    </row>
    <row r="102" spans="1:6" x14ac:dyDescent="0.25">
      <c r="A102" s="222">
        <v>44804</v>
      </c>
      <c r="B102" s="671">
        <v>159578086.31</v>
      </c>
      <c r="C102" s="418"/>
      <c r="D102" s="223">
        <v>6644981903.1400003</v>
      </c>
      <c r="E102" s="224">
        <v>2.4014826320000002E-2</v>
      </c>
      <c r="F102" s="224">
        <v>0.25300336800000001</v>
      </c>
    </row>
    <row r="103" spans="1:6" x14ac:dyDescent="0.25">
      <c r="A103" s="225">
        <v>44834</v>
      </c>
      <c r="B103" s="672">
        <v>202095271.41999999</v>
      </c>
      <c r="C103" s="418"/>
      <c r="D103" s="226">
        <v>6644979329.1099997</v>
      </c>
      <c r="E103" s="227">
        <v>3.0413228E-2</v>
      </c>
      <c r="F103" s="227">
        <v>0.30969633099999999</v>
      </c>
    </row>
    <row r="104" spans="1:6" x14ac:dyDescent="0.25">
      <c r="A104" s="222">
        <v>44865</v>
      </c>
      <c r="B104" s="671">
        <v>167779490.59999999</v>
      </c>
      <c r="C104" s="418"/>
      <c r="D104" s="223">
        <v>6644972184.75</v>
      </c>
      <c r="E104" s="224">
        <v>2.524908847E-2</v>
      </c>
      <c r="F104" s="224">
        <v>0.26426096249999997</v>
      </c>
    </row>
    <row r="105" spans="1:6" x14ac:dyDescent="0.25">
      <c r="A105" s="225">
        <v>44895</v>
      </c>
      <c r="B105" s="672">
        <v>146943353.41999999</v>
      </c>
      <c r="C105" s="418"/>
      <c r="D105" s="226">
        <v>6644976782.3999996</v>
      </c>
      <c r="E105" s="227">
        <v>2.2113448729999999E-2</v>
      </c>
      <c r="F105" s="227">
        <v>0.23535178230000001</v>
      </c>
    </row>
    <row r="106" spans="1:6" x14ac:dyDescent="0.25">
      <c r="A106" s="222">
        <v>44926</v>
      </c>
      <c r="B106" s="671">
        <v>117547330.81</v>
      </c>
      <c r="C106" s="418"/>
      <c r="D106" s="223">
        <v>6620418345.3999996</v>
      </c>
      <c r="E106" s="224">
        <v>1.775527235E-2</v>
      </c>
      <c r="F106" s="224">
        <v>0.1934403787</v>
      </c>
    </row>
    <row r="107" spans="1:6" x14ac:dyDescent="0.25">
      <c r="A107" s="225">
        <v>44957</v>
      </c>
      <c r="B107" s="672">
        <v>146145826.13</v>
      </c>
      <c r="C107" s="418"/>
      <c r="D107" s="226">
        <v>6600131904.8900003</v>
      </c>
      <c r="E107" s="227">
        <v>2.2142864450000001E-2</v>
      </c>
      <c r="F107" s="227">
        <v>0.23562775250000001</v>
      </c>
    </row>
    <row r="108" spans="1:6" x14ac:dyDescent="0.25">
      <c r="A108" s="222">
        <v>44985</v>
      </c>
      <c r="B108" s="671">
        <v>137114593.68000001</v>
      </c>
      <c r="C108" s="418"/>
      <c r="D108" s="223">
        <v>6579726135.6700001</v>
      </c>
      <c r="E108" s="224">
        <v>2.0838951479999999E-2</v>
      </c>
      <c r="F108" s="224">
        <v>0.2233067255</v>
      </c>
    </row>
    <row r="109" spans="1:6" x14ac:dyDescent="0.25">
      <c r="A109" s="225">
        <v>45016</v>
      </c>
      <c r="B109" s="672">
        <v>233798156.06999999</v>
      </c>
      <c r="C109" s="418"/>
      <c r="D109" s="226">
        <v>6561985336.0699997</v>
      </c>
      <c r="E109" s="227">
        <v>3.5629179904571803E-2</v>
      </c>
      <c r="F109" s="227">
        <v>0.35296357143968199</v>
      </c>
    </row>
    <row r="110" spans="1:6" x14ac:dyDescent="0.25">
      <c r="A110" s="222">
        <v>45046</v>
      </c>
      <c r="B110" s="671">
        <v>167230793.75</v>
      </c>
      <c r="C110" s="418"/>
      <c r="D110" s="223">
        <v>6536994313.1300001</v>
      </c>
      <c r="E110" s="224">
        <v>2.5582214965998301E-2</v>
      </c>
      <c r="F110" s="224">
        <v>0.26727261188629797</v>
      </c>
    </row>
    <row r="111" spans="1:6" x14ac:dyDescent="0.25">
      <c r="A111" s="228" t="s">
        <v>2</v>
      </c>
      <c r="B111" s="673" t="s">
        <v>2</v>
      </c>
      <c r="C111" s="418"/>
      <c r="D111" s="229" t="s">
        <v>2</v>
      </c>
      <c r="E111" s="229" t="s">
        <v>2</v>
      </c>
      <c r="F111" s="229" t="s">
        <v>2</v>
      </c>
    </row>
    <row r="112" spans="1:6" ht="59.25" customHeight="1" x14ac:dyDescent="0.25">
      <c r="A112" s="524" t="s">
        <v>864</v>
      </c>
      <c r="B112" s="417"/>
      <c r="C112" s="417"/>
      <c r="D112" s="417"/>
      <c r="E112" s="417"/>
      <c r="F112" s="418"/>
    </row>
    <row r="113" ht="0" hidden="1" customHeight="1" x14ac:dyDescent="0.25"/>
  </sheetData>
  <sheetProtection algorithmName="SHA-512" hashValue="GvNnEaGnymL1eGHJde8Qz4qWX45KxZxEF/fLIbJxa4SWzTlALzfNhkpsueF2SRiGVSGQqlzcJ+6qgW7svZ3StQ==" saltValue="xPSnpomMqfFu8ANoRoJjrg==" spinCount="100000" sheet="1" objects="1" scenarios="1"/>
  <mergeCells count="113">
    <mergeCell ref="B110:C110"/>
    <mergeCell ref="B111:C111"/>
    <mergeCell ref="A112:F112"/>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F1"/>
    <mergeCell ref="C2:F2"/>
    <mergeCell ref="C3:F3"/>
    <mergeCell ref="B4:C4"/>
  </mergeCells>
  <pageMargins left="0.25" right="0.25" top="0.25" bottom="0.25" header="0.25" footer="0.2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topLeftCell="A10" workbookViewId="0">
      <selection activeCell="I33" sqref="I33:J33"/>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x14ac:dyDescent="0.25">
      <c r="A1" s="374"/>
      <c r="B1" s="374"/>
      <c r="C1" s="374"/>
      <c r="D1" s="375" t="s">
        <v>0</v>
      </c>
      <c r="E1" s="374"/>
      <c r="F1" s="374"/>
      <c r="G1" s="374"/>
      <c r="H1" s="374"/>
      <c r="I1" s="374"/>
      <c r="J1" s="374"/>
      <c r="K1" s="374"/>
      <c r="L1" s="374"/>
      <c r="M1" s="374"/>
      <c r="N1" s="374"/>
      <c r="O1" s="374"/>
      <c r="P1" s="374"/>
      <c r="Q1" s="374"/>
      <c r="R1" s="374"/>
      <c r="S1" s="374"/>
      <c r="T1" s="374"/>
      <c r="U1" s="374"/>
      <c r="V1" s="374"/>
      <c r="W1" s="374"/>
      <c r="X1" s="374"/>
      <c r="Y1" s="374"/>
    </row>
    <row r="2" spans="1:25" ht="18" customHeight="1" x14ac:dyDescent="0.25">
      <c r="A2" s="374"/>
      <c r="B2" s="374"/>
      <c r="C2" s="374"/>
      <c r="D2" s="375" t="s">
        <v>1</v>
      </c>
      <c r="E2" s="374"/>
      <c r="F2" s="374"/>
      <c r="G2" s="374"/>
      <c r="H2" s="374"/>
      <c r="I2" s="374"/>
      <c r="J2" s="374"/>
      <c r="K2" s="374"/>
      <c r="L2" s="374"/>
      <c r="M2" s="374"/>
      <c r="N2" s="374"/>
      <c r="O2" s="374"/>
      <c r="P2" s="374"/>
      <c r="Q2" s="374"/>
      <c r="R2" s="374"/>
      <c r="S2" s="374"/>
      <c r="T2" s="374"/>
      <c r="U2" s="374"/>
      <c r="V2" s="374"/>
      <c r="W2" s="374"/>
      <c r="X2" s="374"/>
      <c r="Y2" s="374"/>
    </row>
    <row r="3" spans="1:25" ht="18" customHeight="1" x14ac:dyDescent="0.25">
      <c r="A3" s="374"/>
      <c r="B3" s="374"/>
      <c r="C3" s="374"/>
      <c r="D3" s="375" t="s">
        <v>2</v>
      </c>
      <c r="E3" s="374"/>
      <c r="F3" s="374"/>
      <c r="G3" s="374"/>
      <c r="H3" s="374"/>
      <c r="I3" s="374"/>
      <c r="J3" s="374"/>
      <c r="K3" s="374"/>
      <c r="L3" s="374"/>
      <c r="M3" s="374"/>
      <c r="N3" s="374"/>
      <c r="O3" s="374"/>
      <c r="P3" s="374"/>
      <c r="Q3" s="374"/>
      <c r="R3" s="374"/>
      <c r="S3" s="374"/>
      <c r="T3" s="374"/>
      <c r="U3" s="374"/>
      <c r="V3" s="374"/>
      <c r="W3" s="374"/>
      <c r="X3" s="374"/>
      <c r="Y3" s="374"/>
    </row>
    <row r="4" spans="1:25" ht="18" customHeight="1" x14ac:dyDescent="0.25">
      <c r="B4" s="376" t="s">
        <v>865</v>
      </c>
      <c r="C4" s="374"/>
      <c r="D4" s="374"/>
      <c r="E4" s="374"/>
      <c r="F4" s="374"/>
      <c r="G4" s="374"/>
      <c r="H4" s="374"/>
      <c r="I4" s="374"/>
      <c r="J4" s="374"/>
      <c r="K4" s="374"/>
      <c r="L4" s="374"/>
      <c r="M4" s="374"/>
      <c r="N4" s="374"/>
      <c r="O4" s="374"/>
      <c r="P4" s="374"/>
      <c r="Q4" s="374"/>
      <c r="R4" s="374"/>
      <c r="S4" s="374"/>
      <c r="T4" s="374"/>
      <c r="U4" s="374"/>
      <c r="V4" s="374"/>
      <c r="W4" s="374"/>
      <c r="X4" s="374"/>
      <c r="Y4" s="374"/>
    </row>
    <row r="5" spans="1:25" ht="2.85" customHeight="1" x14ac:dyDescent="0.25"/>
    <row r="6" spans="1:25" x14ac:dyDescent="0.25">
      <c r="B6" s="181" t="s">
        <v>2</v>
      </c>
      <c r="C6" s="565" t="s">
        <v>2</v>
      </c>
      <c r="D6" s="374"/>
      <c r="E6" s="182" t="s">
        <v>2</v>
      </c>
      <c r="F6" s="182" t="s">
        <v>2</v>
      </c>
      <c r="G6" s="560" t="s">
        <v>2</v>
      </c>
      <c r="H6" s="374"/>
      <c r="I6" s="560" t="s">
        <v>2</v>
      </c>
      <c r="J6" s="374"/>
      <c r="K6" s="182" t="s">
        <v>2</v>
      </c>
      <c r="L6" s="182" t="s">
        <v>2</v>
      </c>
      <c r="M6" s="182" t="s">
        <v>2</v>
      </c>
      <c r="N6" s="182" t="s">
        <v>2</v>
      </c>
      <c r="O6" s="182" t="s">
        <v>2</v>
      </c>
      <c r="P6" s="182" t="s">
        <v>2</v>
      </c>
      <c r="Q6" s="182" t="s">
        <v>2</v>
      </c>
      <c r="R6" s="182" t="s">
        <v>2</v>
      </c>
      <c r="S6" s="182" t="s">
        <v>2</v>
      </c>
      <c r="T6" s="182" t="s">
        <v>2</v>
      </c>
      <c r="U6" s="182" t="s">
        <v>2</v>
      </c>
      <c r="V6" s="182" t="s">
        <v>2</v>
      </c>
      <c r="W6" s="182" t="s">
        <v>2</v>
      </c>
      <c r="X6" s="182" t="s">
        <v>2</v>
      </c>
    </row>
    <row r="7" spans="1:25" x14ac:dyDescent="0.25">
      <c r="B7" s="230" t="s">
        <v>2</v>
      </c>
      <c r="C7" s="674" t="s">
        <v>2</v>
      </c>
      <c r="D7" s="374"/>
      <c r="E7" s="675" t="s">
        <v>866</v>
      </c>
      <c r="F7" s="584"/>
      <c r="G7" s="584"/>
      <c r="H7" s="584"/>
      <c r="I7" s="584"/>
      <c r="J7" s="585"/>
      <c r="K7" s="562" t="s">
        <v>687</v>
      </c>
      <c r="L7" s="417"/>
      <c r="M7" s="417"/>
      <c r="N7" s="417"/>
      <c r="O7" s="417"/>
      <c r="P7" s="418"/>
      <c r="Q7" s="562" t="s">
        <v>108</v>
      </c>
      <c r="R7" s="417"/>
      <c r="S7" s="417"/>
      <c r="T7" s="418"/>
      <c r="U7" s="562" t="s">
        <v>688</v>
      </c>
      <c r="V7" s="417"/>
      <c r="W7" s="417"/>
      <c r="X7" s="418"/>
    </row>
    <row r="8" spans="1:25" ht="18" customHeight="1" x14ac:dyDescent="0.25">
      <c r="C8" s="674" t="s">
        <v>2</v>
      </c>
      <c r="D8" s="374"/>
      <c r="E8" s="676" t="s">
        <v>2</v>
      </c>
      <c r="F8" s="374"/>
      <c r="G8" s="374"/>
      <c r="H8" s="374"/>
      <c r="I8" s="374"/>
      <c r="J8" s="385"/>
      <c r="K8" s="562" t="s">
        <v>689</v>
      </c>
      <c r="L8" s="418"/>
      <c r="M8" s="562" t="s">
        <v>690</v>
      </c>
      <c r="N8" s="418"/>
      <c r="O8" s="562" t="s">
        <v>691</v>
      </c>
      <c r="P8" s="418"/>
      <c r="Q8" s="562" t="s">
        <v>692</v>
      </c>
      <c r="R8" s="418"/>
      <c r="S8" s="562" t="s">
        <v>693</v>
      </c>
      <c r="T8" s="418"/>
      <c r="U8" s="562" t="s">
        <v>694</v>
      </c>
      <c r="V8" s="418"/>
      <c r="W8" s="562" t="s">
        <v>695</v>
      </c>
      <c r="X8" s="418"/>
    </row>
    <row r="9" spans="1:25" ht="36" x14ac:dyDescent="0.25">
      <c r="B9" s="424" t="s">
        <v>867</v>
      </c>
      <c r="C9" s="417"/>
      <c r="D9" s="418"/>
      <c r="E9" s="37" t="s">
        <v>697</v>
      </c>
      <c r="F9" s="37" t="s">
        <v>110</v>
      </c>
      <c r="G9" s="429" t="s">
        <v>111</v>
      </c>
      <c r="H9" s="418"/>
      <c r="I9" s="429" t="s">
        <v>709</v>
      </c>
      <c r="J9" s="418"/>
      <c r="K9" s="183" t="s">
        <v>697</v>
      </c>
      <c r="L9" s="183" t="s">
        <v>111</v>
      </c>
      <c r="M9" s="183" t="s">
        <v>697</v>
      </c>
      <c r="N9" s="183" t="s">
        <v>111</v>
      </c>
      <c r="O9" s="183" t="s">
        <v>697</v>
      </c>
      <c r="P9" s="183" t="s">
        <v>111</v>
      </c>
      <c r="Q9" s="183" t="s">
        <v>697</v>
      </c>
      <c r="R9" s="183" t="s">
        <v>111</v>
      </c>
      <c r="S9" s="183" t="s">
        <v>697</v>
      </c>
      <c r="T9" s="183" t="s">
        <v>111</v>
      </c>
      <c r="U9" s="183" t="s">
        <v>697</v>
      </c>
      <c r="V9" s="183" t="s">
        <v>111</v>
      </c>
      <c r="W9" s="183" t="s">
        <v>697</v>
      </c>
      <c r="X9" s="183" t="s">
        <v>111</v>
      </c>
    </row>
    <row r="10" spans="1:25" x14ac:dyDescent="0.25">
      <c r="B10" s="202" t="s">
        <v>868</v>
      </c>
      <c r="C10" s="599" t="s">
        <v>2</v>
      </c>
      <c r="D10" s="374"/>
      <c r="E10" s="210">
        <v>394700</v>
      </c>
      <c r="F10" s="40">
        <v>0.94421545432145404</v>
      </c>
      <c r="G10" s="624">
        <v>6502044140.5</v>
      </c>
      <c r="H10" s="374"/>
      <c r="I10" s="625">
        <v>0.997624787431035</v>
      </c>
      <c r="J10" s="374"/>
      <c r="K10" s="203">
        <v>64060</v>
      </c>
      <c r="L10" s="204">
        <v>525915596.83999997</v>
      </c>
      <c r="M10" s="203">
        <v>329338</v>
      </c>
      <c r="N10" s="204">
        <v>5944528590.1300001</v>
      </c>
      <c r="O10" s="203">
        <v>1302</v>
      </c>
      <c r="P10" s="204">
        <v>31599953.530000001</v>
      </c>
      <c r="Q10" s="231">
        <v>197016</v>
      </c>
      <c r="R10" s="232">
        <v>3707001707.5300002</v>
      </c>
      <c r="S10" s="231">
        <v>197684</v>
      </c>
      <c r="T10" s="232">
        <v>2795042432.9699998</v>
      </c>
      <c r="U10" s="231">
        <v>379268</v>
      </c>
      <c r="V10" s="232">
        <v>6154186794.3199997</v>
      </c>
      <c r="W10" s="231">
        <v>15432</v>
      </c>
      <c r="X10" s="232">
        <v>347857346.18000001</v>
      </c>
    </row>
    <row r="11" spans="1:25" x14ac:dyDescent="0.25">
      <c r="B11" s="89" t="s">
        <v>869</v>
      </c>
      <c r="C11" s="607" t="s">
        <v>2</v>
      </c>
      <c r="D11" s="374"/>
      <c r="E11" s="212">
        <v>23319</v>
      </c>
      <c r="F11" s="215">
        <v>5.5784545678545697E-2</v>
      </c>
      <c r="G11" s="628">
        <v>15480506.460000001</v>
      </c>
      <c r="H11" s="374"/>
      <c r="I11" s="629">
        <v>2.3752125689652198E-3</v>
      </c>
      <c r="J11" s="374"/>
      <c r="K11" s="206">
        <v>2205</v>
      </c>
      <c r="L11" s="205">
        <v>1544246.23</v>
      </c>
      <c r="M11" s="206">
        <v>21076</v>
      </c>
      <c r="N11" s="205">
        <v>13936260.23</v>
      </c>
      <c r="O11" s="206">
        <v>38</v>
      </c>
      <c r="P11" s="205">
        <v>0</v>
      </c>
      <c r="Q11" s="233">
        <v>12959</v>
      </c>
      <c r="R11" s="214">
        <v>7366828.4000000004</v>
      </c>
      <c r="S11" s="233">
        <v>10360</v>
      </c>
      <c r="T11" s="214">
        <v>8113678.0599999996</v>
      </c>
      <c r="U11" s="233">
        <v>22789</v>
      </c>
      <c r="V11" s="214">
        <v>14024065.300000001</v>
      </c>
      <c r="W11" s="233">
        <v>530</v>
      </c>
      <c r="X11" s="214">
        <v>1456441.16</v>
      </c>
    </row>
    <row r="12" spans="1:25" x14ac:dyDescent="0.25">
      <c r="B12" s="207" t="s">
        <v>115</v>
      </c>
      <c r="C12" s="616" t="s">
        <v>2</v>
      </c>
      <c r="D12" s="417"/>
      <c r="E12" s="216">
        <v>418019</v>
      </c>
      <c r="F12" s="217">
        <v>1</v>
      </c>
      <c r="G12" s="638">
        <v>6517524646.96</v>
      </c>
      <c r="H12" s="417"/>
      <c r="I12" s="637">
        <v>1</v>
      </c>
      <c r="J12" s="417"/>
      <c r="K12" s="208">
        <v>66265</v>
      </c>
      <c r="L12" s="209">
        <v>527459843.06999999</v>
      </c>
      <c r="M12" s="208">
        <v>350414</v>
      </c>
      <c r="N12" s="209">
        <v>5958464850.3599997</v>
      </c>
      <c r="O12" s="208">
        <v>1340</v>
      </c>
      <c r="P12" s="209">
        <v>31599953.530000001</v>
      </c>
      <c r="Q12" s="234">
        <v>209975</v>
      </c>
      <c r="R12" s="235">
        <v>3714368535.9299998</v>
      </c>
      <c r="S12" s="234">
        <v>208044</v>
      </c>
      <c r="T12" s="235">
        <v>2803156111.0300002</v>
      </c>
      <c r="U12" s="234">
        <v>402057</v>
      </c>
      <c r="V12" s="235">
        <v>6168210859.6199999</v>
      </c>
      <c r="W12" s="234">
        <v>15962</v>
      </c>
      <c r="X12" s="235">
        <v>349313787.33999997</v>
      </c>
    </row>
    <row r="13" spans="1:25" x14ac:dyDescent="0.25">
      <c r="B13" s="181" t="s">
        <v>2</v>
      </c>
      <c r="C13" s="565" t="s">
        <v>2</v>
      </c>
      <c r="D13" s="374"/>
      <c r="E13" s="182" t="s">
        <v>2</v>
      </c>
      <c r="F13" s="182" t="s">
        <v>2</v>
      </c>
      <c r="G13" s="560" t="s">
        <v>2</v>
      </c>
      <c r="H13" s="374"/>
      <c r="I13" s="560" t="s">
        <v>2</v>
      </c>
      <c r="J13" s="374"/>
      <c r="K13" s="182" t="s">
        <v>2</v>
      </c>
      <c r="L13" s="182" t="s">
        <v>2</v>
      </c>
      <c r="M13" s="182" t="s">
        <v>2</v>
      </c>
      <c r="N13" s="182" t="s">
        <v>2</v>
      </c>
      <c r="O13" s="182" t="s">
        <v>2</v>
      </c>
      <c r="P13" s="182" t="s">
        <v>2</v>
      </c>
      <c r="Q13" s="182" t="s">
        <v>2</v>
      </c>
      <c r="R13" s="182" t="s">
        <v>2</v>
      </c>
      <c r="S13" s="182" t="s">
        <v>2</v>
      </c>
      <c r="T13" s="182" t="s">
        <v>2</v>
      </c>
      <c r="U13" s="182" t="s">
        <v>2</v>
      </c>
      <c r="V13" s="182" t="s">
        <v>2</v>
      </c>
      <c r="W13" s="182" t="s">
        <v>2</v>
      </c>
      <c r="X13" s="182" t="s">
        <v>2</v>
      </c>
    </row>
    <row r="14" spans="1:25" x14ac:dyDescent="0.25">
      <c r="B14" s="236" t="s">
        <v>2</v>
      </c>
      <c r="C14" s="677" t="s">
        <v>2</v>
      </c>
      <c r="D14" s="374"/>
      <c r="E14" s="182" t="s">
        <v>2</v>
      </c>
      <c r="F14" s="182" t="s">
        <v>2</v>
      </c>
      <c r="G14" s="560" t="s">
        <v>2</v>
      </c>
      <c r="H14" s="374"/>
      <c r="I14" s="560" t="s">
        <v>2</v>
      </c>
      <c r="J14" s="374"/>
      <c r="K14" s="182" t="s">
        <v>2</v>
      </c>
      <c r="L14" s="182" t="s">
        <v>2</v>
      </c>
      <c r="M14" s="182" t="s">
        <v>2</v>
      </c>
      <c r="N14" s="182" t="s">
        <v>2</v>
      </c>
      <c r="O14" s="182" t="s">
        <v>2</v>
      </c>
      <c r="P14" s="182" t="s">
        <v>2</v>
      </c>
      <c r="Q14" s="182" t="s">
        <v>2</v>
      </c>
      <c r="R14" s="182" t="s">
        <v>2</v>
      </c>
      <c r="S14" s="182" t="s">
        <v>2</v>
      </c>
      <c r="T14" s="182" t="s">
        <v>2</v>
      </c>
      <c r="U14" s="182" t="s">
        <v>2</v>
      </c>
      <c r="V14" s="182" t="s">
        <v>2</v>
      </c>
      <c r="W14" s="182" t="s">
        <v>2</v>
      </c>
      <c r="X14" s="182" t="s">
        <v>2</v>
      </c>
    </row>
    <row r="15" spans="1:25" x14ac:dyDescent="0.25">
      <c r="B15" s="181" t="s">
        <v>2</v>
      </c>
      <c r="C15" s="565" t="s">
        <v>2</v>
      </c>
      <c r="D15" s="374"/>
      <c r="E15" s="182" t="s">
        <v>2</v>
      </c>
      <c r="F15" s="182" t="s">
        <v>2</v>
      </c>
      <c r="G15" s="560" t="s">
        <v>2</v>
      </c>
      <c r="H15" s="374"/>
      <c r="I15" s="560" t="s">
        <v>2</v>
      </c>
      <c r="J15" s="374"/>
      <c r="K15" s="182" t="s">
        <v>2</v>
      </c>
      <c r="L15" s="182" t="s">
        <v>2</v>
      </c>
      <c r="M15" s="182" t="s">
        <v>2</v>
      </c>
      <c r="N15" s="182" t="s">
        <v>2</v>
      </c>
      <c r="O15" s="182" t="s">
        <v>2</v>
      </c>
      <c r="P15" s="182" t="s">
        <v>2</v>
      </c>
      <c r="Q15" s="182" t="s">
        <v>2</v>
      </c>
      <c r="R15" s="182" t="s">
        <v>2</v>
      </c>
      <c r="S15" s="182" t="s">
        <v>2</v>
      </c>
      <c r="T15" s="182" t="s">
        <v>2</v>
      </c>
      <c r="U15" s="182" t="s">
        <v>2</v>
      </c>
      <c r="V15" s="182" t="s">
        <v>2</v>
      </c>
      <c r="W15" s="182" t="s">
        <v>2</v>
      </c>
      <c r="X15" s="182" t="s">
        <v>2</v>
      </c>
    </row>
    <row r="16" spans="1:25" x14ac:dyDescent="0.25">
      <c r="B16" s="230" t="s">
        <v>2</v>
      </c>
      <c r="C16" s="674" t="s">
        <v>2</v>
      </c>
      <c r="D16" s="374"/>
      <c r="E16" s="675" t="s">
        <v>866</v>
      </c>
      <c r="F16" s="584"/>
      <c r="G16" s="584"/>
      <c r="H16" s="584"/>
      <c r="I16" s="584"/>
      <c r="J16" s="585"/>
      <c r="K16" s="562" t="s">
        <v>687</v>
      </c>
      <c r="L16" s="417"/>
      <c r="M16" s="417"/>
      <c r="N16" s="417"/>
      <c r="O16" s="417"/>
      <c r="P16" s="418"/>
      <c r="Q16" s="562" t="s">
        <v>108</v>
      </c>
      <c r="R16" s="417"/>
      <c r="S16" s="417"/>
      <c r="T16" s="418"/>
      <c r="U16" s="562" t="s">
        <v>688</v>
      </c>
      <c r="V16" s="417"/>
      <c r="W16" s="417"/>
      <c r="X16" s="418"/>
    </row>
    <row r="17" spans="2:24" ht="18" customHeight="1" x14ac:dyDescent="0.25">
      <c r="C17" s="674" t="s">
        <v>2</v>
      </c>
      <c r="D17" s="374"/>
      <c r="E17" s="676" t="s">
        <v>2</v>
      </c>
      <c r="F17" s="374"/>
      <c r="G17" s="374"/>
      <c r="H17" s="374"/>
      <c r="I17" s="374"/>
      <c r="J17" s="385"/>
      <c r="K17" s="562" t="s">
        <v>689</v>
      </c>
      <c r="L17" s="418"/>
      <c r="M17" s="562" t="s">
        <v>690</v>
      </c>
      <c r="N17" s="418"/>
      <c r="O17" s="562" t="s">
        <v>691</v>
      </c>
      <c r="P17" s="418"/>
      <c r="Q17" s="562" t="s">
        <v>692</v>
      </c>
      <c r="R17" s="418"/>
      <c r="S17" s="562" t="s">
        <v>693</v>
      </c>
      <c r="T17" s="418"/>
      <c r="U17" s="562" t="s">
        <v>694</v>
      </c>
      <c r="V17" s="418"/>
      <c r="W17" s="562" t="s">
        <v>695</v>
      </c>
      <c r="X17" s="418"/>
    </row>
    <row r="18" spans="2:24" ht="36" x14ac:dyDescent="0.25">
      <c r="B18" s="424" t="s">
        <v>870</v>
      </c>
      <c r="C18" s="417"/>
      <c r="D18" s="418"/>
      <c r="E18" s="37" t="s">
        <v>697</v>
      </c>
      <c r="F18" s="37" t="s">
        <v>110</v>
      </c>
      <c r="G18" s="429" t="s">
        <v>111</v>
      </c>
      <c r="H18" s="418"/>
      <c r="I18" s="429" t="s">
        <v>709</v>
      </c>
      <c r="J18" s="418"/>
      <c r="K18" s="183" t="s">
        <v>697</v>
      </c>
      <c r="L18" s="183" t="s">
        <v>111</v>
      </c>
      <c r="M18" s="183" t="s">
        <v>697</v>
      </c>
      <c r="N18" s="183" t="s">
        <v>111</v>
      </c>
      <c r="O18" s="183" t="s">
        <v>697</v>
      </c>
      <c r="P18" s="183" t="s">
        <v>111</v>
      </c>
      <c r="Q18" s="183" t="s">
        <v>697</v>
      </c>
      <c r="R18" s="183" t="s">
        <v>111</v>
      </c>
      <c r="S18" s="183" t="s">
        <v>697</v>
      </c>
      <c r="T18" s="183" t="s">
        <v>111</v>
      </c>
      <c r="U18" s="183" t="s">
        <v>697</v>
      </c>
      <c r="V18" s="183" t="s">
        <v>111</v>
      </c>
      <c r="W18" s="183" t="s">
        <v>697</v>
      </c>
      <c r="X18" s="183" t="s">
        <v>111</v>
      </c>
    </row>
    <row r="19" spans="2:24" x14ac:dyDescent="0.25">
      <c r="B19" s="202" t="s">
        <v>20</v>
      </c>
      <c r="C19" s="599" t="s">
        <v>2</v>
      </c>
      <c r="D19" s="374"/>
      <c r="E19" s="210">
        <v>404216</v>
      </c>
      <c r="F19" s="40">
        <v>0.96697996980998502</v>
      </c>
      <c r="G19" s="624">
        <v>6289786320.1099997</v>
      </c>
      <c r="H19" s="374"/>
      <c r="I19" s="625">
        <v>0.96505754267362498</v>
      </c>
      <c r="J19" s="374"/>
      <c r="K19" s="203">
        <v>62918</v>
      </c>
      <c r="L19" s="204">
        <v>492919471.06</v>
      </c>
      <c r="M19" s="203">
        <v>340170</v>
      </c>
      <c r="N19" s="204">
        <v>5770221376.3000002</v>
      </c>
      <c r="O19" s="203">
        <v>1128</v>
      </c>
      <c r="P19" s="204">
        <v>26645472.75</v>
      </c>
      <c r="Q19" s="231">
        <v>201714</v>
      </c>
      <c r="R19" s="232">
        <v>3569064406.8800001</v>
      </c>
      <c r="S19" s="231">
        <v>202502</v>
      </c>
      <c r="T19" s="232">
        <v>2720721913.23</v>
      </c>
      <c r="U19" s="231">
        <v>391669</v>
      </c>
      <c r="V19" s="232">
        <v>5997583065.8699999</v>
      </c>
      <c r="W19" s="231">
        <v>12547</v>
      </c>
      <c r="X19" s="232">
        <v>292203254.24000001</v>
      </c>
    </row>
    <row r="20" spans="2:24" x14ac:dyDescent="0.25">
      <c r="B20" s="89" t="s">
        <v>871</v>
      </c>
      <c r="C20" s="607" t="s">
        <v>2</v>
      </c>
      <c r="D20" s="374"/>
      <c r="E20" s="212">
        <v>13166</v>
      </c>
      <c r="F20" s="215">
        <v>3.1496176011138299E-2</v>
      </c>
      <c r="G20" s="628">
        <v>222117843.41</v>
      </c>
      <c r="H20" s="374"/>
      <c r="I20" s="629">
        <v>3.4080092587544498E-2</v>
      </c>
      <c r="J20" s="374"/>
      <c r="K20" s="206">
        <v>2753</v>
      </c>
      <c r="L20" s="205">
        <v>29753690.879999999</v>
      </c>
      <c r="M20" s="206">
        <v>10224</v>
      </c>
      <c r="N20" s="205">
        <v>187967336.88</v>
      </c>
      <c r="O20" s="206">
        <v>189</v>
      </c>
      <c r="P20" s="205">
        <v>4396815.6500000004</v>
      </c>
      <c r="Q20" s="233">
        <v>7640</v>
      </c>
      <c r="R20" s="214">
        <v>139828057.18000001</v>
      </c>
      <c r="S20" s="233">
        <v>5526</v>
      </c>
      <c r="T20" s="214">
        <v>82289786.230000004</v>
      </c>
      <c r="U20" s="233">
        <v>10388</v>
      </c>
      <c r="V20" s="214">
        <v>170627793.75</v>
      </c>
      <c r="W20" s="233">
        <v>2778</v>
      </c>
      <c r="X20" s="214">
        <v>51490049.659999996</v>
      </c>
    </row>
    <row r="21" spans="2:24" x14ac:dyDescent="0.25">
      <c r="B21" s="202" t="s">
        <v>872</v>
      </c>
      <c r="C21" s="599" t="s">
        <v>2</v>
      </c>
      <c r="D21" s="374"/>
      <c r="E21" s="210">
        <v>219</v>
      </c>
      <c r="F21" s="40">
        <v>5.2389963135646904E-4</v>
      </c>
      <c r="G21" s="624">
        <v>2608030.59</v>
      </c>
      <c r="H21" s="374"/>
      <c r="I21" s="625">
        <v>4.0015661332657598E-4</v>
      </c>
      <c r="J21" s="374"/>
      <c r="K21" s="203">
        <v>176</v>
      </c>
      <c r="L21" s="204">
        <v>1774228.28</v>
      </c>
      <c r="M21" s="203">
        <v>20</v>
      </c>
      <c r="N21" s="204">
        <v>276137.18</v>
      </c>
      <c r="O21" s="203">
        <v>23</v>
      </c>
      <c r="P21" s="204">
        <v>557665.13</v>
      </c>
      <c r="Q21" s="231">
        <v>203</v>
      </c>
      <c r="R21" s="232">
        <v>2463619.02</v>
      </c>
      <c r="S21" s="231">
        <v>16</v>
      </c>
      <c r="T21" s="232">
        <v>144411.57</v>
      </c>
      <c r="U21" s="231">
        <v>0</v>
      </c>
      <c r="V21" s="232">
        <v>0</v>
      </c>
      <c r="W21" s="231">
        <v>219</v>
      </c>
      <c r="X21" s="232">
        <v>2608030.59</v>
      </c>
    </row>
    <row r="22" spans="2:24" x14ac:dyDescent="0.25">
      <c r="B22" s="89" t="s">
        <v>873</v>
      </c>
      <c r="C22" s="607" t="s">
        <v>2</v>
      </c>
      <c r="D22" s="374"/>
      <c r="E22" s="212">
        <v>21</v>
      </c>
      <c r="F22" s="215">
        <v>5.0236950951990199E-5</v>
      </c>
      <c r="G22" s="628">
        <v>261991.44</v>
      </c>
      <c r="H22" s="374"/>
      <c r="I22" s="629">
        <v>4.0197997582134501E-5</v>
      </c>
      <c r="J22" s="374"/>
      <c r="K22" s="206">
        <v>21</v>
      </c>
      <c r="L22" s="205">
        <v>261991.44</v>
      </c>
      <c r="M22" s="206">
        <v>0</v>
      </c>
      <c r="N22" s="205">
        <v>0</v>
      </c>
      <c r="O22" s="206">
        <v>0</v>
      </c>
      <c r="P22" s="205">
        <v>0</v>
      </c>
      <c r="Q22" s="233">
        <v>21</v>
      </c>
      <c r="R22" s="214">
        <v>261991.44</v>
      </c>
      <c r="S22" s="233">
        <v>0</v>
      </c>
      <c r="T22" s="214">
        <v>0</v>
      </c>
      <c r="U22" s="233">
        <v>0</v>
      </c>
      <c r="V22" s="214">
        <v>0</v>
      </c>
      <c r="W22" s="233">
        <v>21</v>
      </c>
      <c r="X22" s="214">
        <v>261991.44</v>
      </c>
    </row>
    <row r="23" spans="2:24" x14ac:dyDescent="0.25">
      <c r="B23" s="202" t="s">
        <v>874</v>
      </c>
      <c r="C23" s="599" t="s">
        <v>2</v>
      </c>
      <c r="D23" s="374"/>
      <c r="E23" s="210">
        <v>397</v>
      </c>
      <c r="F23" s="40">
        <v>9.4971759656857697E-4</v>
      </c>
      <c r="G23" s="624">
        <v>2750461.41</v>
      </c>
      <c r="H23" s="374"/>
      <c r="I23" s="625">
        <v>4.2201012792224903E-4</v>
      </c>
      <c r="J23" s="374"/>
      <c r="K23" s="203">
        <v>397</v>
      </c>
      <c r="L23" s="204">
        <v>2750461.41</v>
      </c>
      <c r="M23" s="203">
        <v>0</v>
      </c>
      <c r="N23" s="204">
        <v>0</v>
      </c>
      <c r="O23" s="203">
        <v>0</v>
      </c>
      <c r="P23" s="204">
        <v>0</v>
      </c>
      <c r="Q23" s="231">
        <v>397</v>
      </c>
      <c r="R23" s="232">
        <v>2750461.41</v>
      </c>
      <c r="S23" s="231">
        <v>0</v>
      </c>
      <c r="T23" s="232">
        <v>0</v>
      </c>
      <c r="U23" s="231">
        <v>0</v>
      </c>
      <c r="V23" s="232">
        <v>0</v>
      </c>
      <c r="W23" s="231">
        <v>397</v>
      </c>
      <c r="X23" s="232">
        <v>2750461.41</v>
      </c>
    </row>
    <row r="24" spans="2:24" x14ac:dyDescent="0.25">
      <c r="B24" s="207" t="s">
        <v>115</v>
      </c>
      <c r="C24" s="616" t="s">
        <v>2</v>
      </c>
      <c r="D24" s="417"/>
      <c r="E24" s="216">
        <v>418019</v>
      </c>
      <c r="F24" s="217">
        <v>1</v>
      </c>
      <c r="G24" s="638">
        <v>6517524646.96</v>
      </c>
      <c r="H24" s="417"/>
      <c r="I24" s="637">
        <v>1</v>
      </c>
      <c r="J24" s="417"/>
      <c r="K24" s="208">
        <v>66265</v>
      </c>
      <c r="L24" s="209">
        <v>527459843.06999999</v>
      </c>
      <c r="M24" s="208">
        <v>350414</v>
      </c>
      <c r="N24" s="209">
        <v>5958464850.3599997</v>
      </c>
      <c r="O24" s="208">
        <v>1340</v>
      </c>
      <c r="P24" s="209">
        <v>31599953.530000001</v>
      </c>
      <c r="Q24" s="234">
        <v>209975</v>
      </c>
      <c r="R24" s="235">
        <v>3714368535.9299998</v>
      </c>
      <c r="S24" s="234">
        <v>208044</v>
      </c>
      <c r="T24" s="235">
        <v>2803156111.0300002</v>
      </c>
      <c r="U24" s="234">
        <v>402057</v>
      </c>
      <c r="V24" s="235">
        <v>6168210859.6199999</v>
      </c>
      <c r="W24" s="234">
        <v>15962</v>
      </c>
      <c r="X24" s="235">
        <v>349313787.33999997</v>
      </c>
    </row>
    <row r="25" spans="2:24" x14ac:dyDescent="0.25">
      <c r="B25" s="181" t="s">
        <v>2</v>
      </c>
      <c r="C25" s="565" t="s">
        <v>2</v>
      </c>
      <c r="D25" s="374"/>
      <c r="E25" s="182" t="s">
        <v>2</v>
      </c>
      <c r="F25" s="182" t="s">
        <v>2</v>
      </c>
      <c r="G25" s="560" t="s">
        <v>2</v>
      </c>
      <c r="H25" s="374"/>
      <c r="I25" s="560" t="s">
        <v>2</v>
      </c>
      <c r="J25" s="374"/>
      <c r="K25" s="182" t="s">
        <v>2</v>
      </c>
      <c r="L25" s="182" t="s">
        <v>2</v>
      </c>
      <c r="M25" s="182" t="s">
        <v>2</v>
      </c>
      <c r="N25" s="182" t="s">
        <v>2</v>
      </c>
      <c r="O25" s="182" t="s">
        <v>2</v>
      </c>
      <c r="P25" s="182" t="s">
        <v>2</v>
      </c>
      <c r="Q25" s="182" t="s">
        <v>2</v>
      </c>
      <c r="R25" s="182" t="s">
        <v>2</v>
      </c>
      <c r="S25" s="182" t="s">
        <v>2</v>
      </c>
      <c r="T25" s="182" t="s">
        <v>2</v>
      </c>
      <c r="U25" s="182" t="s">
        <v>2</v>
      </c>
      <c r="V25" s="182" t="s">
        <v>2</v>
      </c>
      <c r="W25" s="182" t="s">
        <v>2</v>
      </c>
      <c r="X25" s="182" t="s">
        <v>2</v>
      </c>
    </row>
    <row r="26" spans="2:24" x14ac:dyDescent="0.25">
      <c r="B26" s="236" t="s">
        <v>2</v>
      </c>
      <c r="C26" s="677" t="s">
        <v>2</v>
      </c>
      <c r="D26" s="374"/>
      <c r="E26" s="182" t="s">
        <v>2</v>
      </c>
      <c r="F26" s="182" t="s">
        <v>2</v>
      </c>
      <c r="G26" s="560" t="s">
        <v>2</v>
      </c>
      <c r="H26" s="374"/>
      <c r="I26" s="560" t="s">
        <v>2</v>
      </c>
      <c r="J26" s="374"/>
      <c r="K26" s="182" t="s">
        <v>2</v>
      </c>
      <c r="L26" s="182" t="s">
        <v>2</v>
      </c>
      <c r="M26" s="182" t="s">
        <v>2</v>
      </c>
      <c r="N26" s="182" t="s">
        <v>2</v>
      </c>
      <c r="O26" s="182" t="s">
        <v>2</v>
      </c>
      <c r="P26" s="182" t="s">
        <v>2</v>
      </c>
      <c r="Q26" s="182" t="s">
        <v>2</v>
      </c>
      <c r="R26" s="182" t="s">
        <v>2</v>
      </c>
      <c r="S26" s="182" t="s">
        <v>2</v>
      </c>
      <c r="T26" s="182" t="s">
        <v>2</v>
      </c>
      <c r="U26" s="182" t="s">
        <v>2</v>
      </c>
      <c r="V26" s="182" t="s">
        <v>2</v>
      </c>
      <c r="W26" s="182" t="s">
        <v>2</v>
      </c>
      <c r="X26" s="182" t="s">
        <v>2</v>
      </c>
    </row>
    <row r="27" spans="2:24" x14ac:dyDescent="0.25">
      <c r="B27" s="181" t="s">
        <v>2</v>
      </c>
      <c r="C27" s="565" t="s">
        <v>2</v>
      </c>
      <c r="D27" s="374"/>
      <c r="E27" s="182" t="s">
        <v>2</v>
      </c>
      <c r="F27" s="182" t="s">
        <v>2</v>
      </c>
      <c r="G27" s="560" t="s">
        <v>2</v>
      </c>
      <c r="H27" s="374"/>
      <c r="I27" s="560" t="s">
        <v>2</v>
      </c>
      <c r="J27" s="374"/>
      <c r="K27" s="182" t="s">
        <v>2</v>
      </c>
      <c r="L27" s="182" t="s">
        <v>2</v>
      </c>
      <c r="M27" s="182" t="s">
        <v>2</v>
      </c>
      <c r="N27" s="182" t="s">
        <v>2</v>
      </c>
      <c r="O27" s="182" t="s">
        <v>2</v>
      </c>
      <c r="P27" s="182" t="s">
        <v>2</v>
      </c>
      <c r="Q27" s="182" t="s">
        <v>2</v>
      </c>
      <c r="R27" s="182" t="s">
        <v>2</v>
      </c>
      <c r="S27" s="182" t="s">
        <v>2</v>
      </c>
      <c r="T27" s="182" t="s">
        <v>2</v>
      </c>
      <c r="U27" s="182" t="s">
        <v>2</v>
      </c>
      <c r="V27" s="182" t="s">
        <v>2</v>
      </c>
      <c r="W27" s="182" t="s">
        <v>2</v>
      </c>
      <c r="X27" s="182" t="s">
        <v>2</v>
      </c>
    </row>
    <row r="28" spans="2:24" x14ac:dyDescent="0.25">
      <c r="B28" s="230" t="s">
        <v>2</v>
      </c>
      <c r="C28" s="674" t="s">
        <v>2</v>
      </c>
      <c r="D28" s="374"/>
      <c r="E28" s="675" t="s">
        <v>866</v>
      </c>
      <c r="F28" s="584"/>
      <c r="G28" s="584"/>
      <c r="H28" s="584"/>
      <c r="I28" s="584"/>
      <c r="J28" s="585"/>
      <c r="K28" s="562" t="s">
        <v>687</v>
      </c>
      <c r="L28" s="417"/>
      <c r="M28" s="417"/>
      <c r="N28" s="417"/>
      <c r="O28" s="417"/>
      <c r="P28" s="418"/>
      <c r="Q28" s="562" t="s">
        <v>108</v>
      </c>
      <c r="R28" s="417"/>
      <c r="S28" s="417"/>
      <c r="T28" s="418"/>
      <c r="U28" s="562" t="s">
        <v>688</v>
      </c>
      <c r="V28" s="417"/>
      <c r="W28" s="417"/>
      <c r="X28" s="418"/>
    </row>
    <row r="29" spans="2:24" ht="18" customHeight="1" x14ac:dyDescent="0.25">
      <c r="C29" s="674" t="s">
        <v>2</v>
      </c>
      <c r="D29" s="374"/>
      <c r="E29" s="676" t="s">
        <v>2</v>
      </c>
      <c r="F29" s="374"/>
      <c r="G29" s="374"/>
      <c r="H29" s="374"/>
      <c r="I29" s="374"/>
      <c r="J29" s="385"/>
      <c r="K29" s="562" t="s">
        <v>689</v>
      </c>
      <c r="L29" s="418"/>
      <c r="M29" s="562" t="s">
        <v>690</v>
      </c>
      <c r="N29" s="418"/>
      <c r="O29" s="562" t="s">
        <v>691</v>
      </c>
      <c r="P29" s="418"/>
      <c r="Q29" s="562" t="s">
        <v>692</v>
      </c>
      <c r="R29" s="418"/>
      <c r="S29" s="562" t="s">
        <v>693</v>
      </c>
      <c r="T29" s="418"/>
      <c r="U29" s="562" t="s">
        <v>694</v>
      </c>
      <c r="V29" s="418"/>
      <c r="W29" s="562" t="s">
        <v>695</v>
      </c>
      <c r="X29" s="418"/>
    </row>
    <row r="30" spans="2:24" ht="36" x14ac:dyDescent="0.25">
      <c r="B30" s="424" t="s">
        <v>875</v>
      </c>
      <c r="C30" s="417"/>
      <c r="D30" s="418"/>
      <c r="E30" s="37" t="s">
        <v>697</v>
      </c>
      <c r="F30" s="37" t="s">
        <v>110</v>
      </c>
      <c r="G30" s="429" t="s">
        <v>111</v>
      </c>
      <c r="H30" s="418"/>
      <c r="I30" s="429" t="s">
        <v>709</v>
      </c>
      <c r="J30" s="418"/>
      <c r="K30" s="183" t="s">
        <v>697</v>
      </c>
      <c r="L30" s="183" t="s">
        <v>111</v>
      </c>
      <c r="M30" s="183" t="s">
        <v>697</v>
      </c>
      <c r="N30" s="183" t="s">
        <v>111</v>
      </c>
      <c r="O30" s="183" t="s">
        <v>697</v>
      </c>
      <c r="P30" s="183" t="s">
        <v>111</v>
      </c>
      <c r="Q30" s="183" t="s">
        <v>697</v>
      </c>
      <c r="R30" s="183" t="s">
        <v>111</v>
      </c>
      <c r="S30" s="183" t="s">
        <v>697</v>
      </c>
      <c r="T30" s="183" t="s">
        <v>111</v>
      </c>
      <c r="U30" s="183" t="s">
        <v>697</v>
      </c>
      <c r="V30" s="183" t="s">
        <v>111</v>
      </c>
      <c r="W30" s="183" t="s">
        <v>697</v>
      </c>
      <c r="X30" s="183" t="s">
        <v>111</v>
      </c>
    </row>
    <row r="31" spans="2:24" x14ac:dyDescent="0.25">
      <c r="B31" s="237">
        <v>1</v>
      </c>
      <c r="C31" s="607" t="s">
        <v>2</v>
      </c>
      <c r="D31" s="374"/>
      <c r="E31" s="212">
        <v>397</v>
      </c>
      <c r="F31" s="215">
        <v>9.2734042503492102E-4</v>
      </c>
      <c r="G31" s="628">
        <v>2750461.41</v>
      </c>
      <c r="H31" s="374"/>
      <c r="I31" s="629">
        <v>4.2201012792224903E-4</v>
      </c>
      <c r="J31" s="374"/>
      <c r="K31" s="206">
        <v>397</v>
      </c>
      <c r="L31" s="205">
        <v>2750461.41</v>
      </c>
      <c r="M31" s="206">
        <v>0</v>
      </c>
      <c r="N31" s="205">
        <v>0</v>
      </c>
      <c r="O31" s="206">
        <v>0</v>
      </c>
      <c r="P31" s="205">
        <v>0</v>
      </c>
      <c r="Q31" s="233">
        <v>397</v>
      </c>
      <c r="R31" s="214">
        <v>2750461.41</v>
      </c>
      <c r="S31" s="233">
        <v>0</v>
      </c>
      <c r="T31" s="214">
        <v>0</v>
      </c>
      <c r="U31" s="233">
        <v>0</v>
      </c>
      <c r="V31" s="214">
        <v>0</v>
      </c>
      <c r="W31" s="233">
        <v>397</v>
      </c>
      <c r="X31" s="214">
        <v>2750461.41</v>
      </c>
    </row>
    <row r="32" spans="2:24" x14ac:dyDescent="0.25">
      <c r="B32" s="238">
        <v>2</v>
      </c>
      <c r="C32" s="599" t="s">
        <v>2</v>
      </c>
      <c r="D32" s="374"/>
      <c r="E32" s="210">
        <v>19</v>
      </c>
      <c r="F32" s="40">
        <v>4.4381531676734303E-5</v>
      </c>
      <c r="G32" s="624">
        <v>471422.5</v>
      </c>
      <c r="H32" s="374"/>
      <c r="I32" s="625">
        <v>7.2331525469548905E-5</v>
      </c>
      <c r="J32" s="374"/>
      <c r="K32" s="203">
        <v>0</v>
      </c>
      <c r="L32" s="204">
        <v>0</v>
      </c>
      <c r="M32" s="203">
        <v>0</v>
      </c>
      <c r="N32" s="204">
        <v>0</v>
      </c>
      <c r="O32" s="203">
        <v>19</v>
      </c>
      <c r="P32" s="204">
        <v>471422.5</v>
      </c>
      <c r="Q32" s="231">
        <v>19</v>
      </c>
      <c r="R32" s="232">
        <v>471422.5</v>
      </c>
      <c r="S32" s="231">
        <v>0</v>
      </c>
      <c r="T32" s="232">
        <v>0</v>
      </c>
      <c r="U32" s="231">
        <v>0</v>
      </c>
      <c r="V32" s="232">
        <v>0</v>
      </c>
      <c r="W32" s="231">
        <v>19</v>
      </c>
      <c r="X32" s="232">
        <v>471422.5</v>
      </c>
    </row>
    <row r="33" spans="2:24" x14ac:dyDescent="0.25">
      <c r="B33" s="237">
        <v>3</v>
      </c>
      <c r="C33" s="607" t="s">
        <v>2</v>
      </c>
      <c r="D33" s="374"/>
      <c r="E33" s="212">
        <v>2</v>
      </c>
      <c r="F33" s="215">
        <v>4.6717401764983397E-6</v>
      </c>
      <c r="G33" s="628">
        <v>369434.23</v>
      </c>
      <c r="H33" s="374"/>
      <c r="I33" s="629">
        <v>5.6683211803781503E-5</v>
      </c>
      <c r="J33" s="374"/>
      <c r="K33" s="206">
        <v>0</v>
      </c>
      <c r="L33" s="205">
        <v>0</v>
      </c>
      <c r="M33" s="206">
        <v>2</v>
      </c>
      <c r="N33" s="205">
        <v>369434.23</v>
      </c>
      <c r="O33" s="206">
        <v>0</v>
      </c>
      <c r="P33" s="205">
        <v>0</v>
      </c>
      <c r="Q33" s="233">
        <v>1</v>
      </c>
      <c r="R33" s="214">
        <v>207298.01</v>
      </c>
      <c r="S33" s="233">
        <v>1</v>
      </c>
      <c r="T33" s="214">
        <v>162136.22</v>
      </c>
      <c r="U33" s="233">
        <v>0</v>
      </c>
      <c r="V33" s="214">
        <v>0</v>
      </c>
      <c r="W33" s="233">
        <v>2</v>
      </c>
      <c r="X33" s="214">
        <v>369434.23</v>
      </c>
    </row>
    <row r="34" spans="2:24" x14ac:dyDescent="0.25">
      <c r="B34" s="238">
        <v>4</v>
      </c>
      <c r="C34" s="599" t="s">
        <v>2</v>
      </c>
      <c r="D34" s="374"/>
      <c r="E34" s="210">
        <v>3</v>
      </c>
      <c r="F34" s="40">
        <v>7.0076102647475197E-6</v>
      </c>
      <c r="G34" s="624">
        <v>360948.73</v>
      </c>
      <c r="H34" s="374"/>
      <c r="I34" s="625">
        <v>5.5381260455740502E-5</v>
      </c>
      <c r="J34" s="374"/>
      <c r="K34" s="203">
        <v>1</v>
      </c>
      <c r="L34" s="204">
        <v>12879.27</v>
      </c>
      <c r="M34" s="203">
        <v>2</v>
      </c>
      <c r="N34" s="204">
        <v>348069.46</v>
      </c>
      <c r="O34" s="203">
        <v>0</v>
      </c>
      <c r="P34" s="204">
        <v>0</v>
      </c>
      <c r="Q34" s="231">
        <v>2</v>
      </c>
      <c r="R34" s="232">
        <v>348069.46</v>
      </c>
      <c r="S34" s="231">
        <v>1</v>
      </c>
      <c r="T34" s="232">
        <v>12879.27</v>
      </c>
      <c r="U34" s="231">
        <v>3</v>
      </c>
      <c r="V34" s="232">
        <v>360948.73</v>
      </c>
      <c r="W34" s="231">
        <v>0</v>
      </c>
      <c r="X34" s="232">
        <v>0</v>
      </c>
    </row>
    <row r="35" spans="2:24" x14ac:dyDescent="0.25">
      <c r="B35" s="237">
        <v>5</v>
      </c>
      <c r="C35" s="607" t="s">
        <v>2</v>
      </c>
      <c r="D35" s="374"/>
      <c r="E35" s="212">
        <v>2</v>
      </c>
      <c r="F35" s="215">
        <v>4.6717401764983397E-6</v>
      </c>
      <c r="G35" s="628">
        <v>339798.13</v>
      </c>
      <c r="H35" s="374"/>
      <c r="I35" s="629">
        <v>5.2136071347040299E-5</v>
      </c>
      <c r="J35" s="374"/>
      <c r="K35" s="206">
        <v>0</v>
      </c>
      <c r="L35" s="205">
        <v>0</v>
      </c>
      <c r="M35" s="206">
        <v>2</v>
      </c>
      <c r="N35" s="205">
        <v>339798.13</v>
      </c>
      <c r="O35" s="206">
        <v>0</v>
      </c>
      <c r="P35" s="205">
        <v>0</v>
      </c>
      <c r="Q35" s="233">
        <v>2</v>
      </c>
      <c r="R35" s="214">
        <v>339798.13</v>
      </c>
      <c r="S35" s="233">
        <v>0</v>
      </c>
      <c r="T35" s="214">
        <v>0</v>
      </c>
      <c r="U35" s="233">
        <v>0</v>
      </c>
      <c r="V35" s="214">
        <v>0</v>
      </c>
      <c r="W35" s="233">
        <v>2</v>
      </c>
      <c r="X35" s="214">
        <v>339798.13</v>
      </c>
    </row>
    <row r="36" spans="2:24" x14ac:dyDescent="0.25">
      <c r="B36" s="238">
        <v>6</v>
      </c>
      <c r="C36" s="599" t="s">
        <v>2</v>
      </c>
      <c r="D36" s="374"/>
      <c r="E36" s="210">
        <v>2</v>
      </c>
      <c r="F36" s="40">
        <v>4.6717401764983397E-6</v>
      </c>
      <c r="G36" s="624">
        <v>321990.24</v>
      </c>
      <c r="H36" s="374"/>
      <c r="I36" s="625">
        <v>4.9403762538924603E-5</v>
      </c>
      <c r="J36" s="374"/>
      <c r="K36" s="203">
        <v>1</v>
      </c>
      <c r="L36" s="204">
        <v>86836.52</v>
      </c>
      <c r="M36" s="203">
        <v>1</v>
      </c>
      <c r="N36" s="204">
        <v>235153.72</v>
      </c>
      <c r="O36" s="203">
        <v>0</v>
      </c>
      <c r="P36" s="204">
        <v>0</v>
      </c>
      <c r="Q36" s="231">
        <v>2</v>
      </c>
      <c r="R36" s="232">
        <v>321990.24</v>
      </c>
      <c r="S36" s="231">
        <v>0</v>
      </c>
      <c r="T36" s="232">
        <v>0</v>
      </c>
      <c r="U36" s="231">
        <v>2</v>
      </c>
      <c r="V36" s="232">
        <v>321990.24</v>
      </c>
      <c r="W36" s="231">
        <v>0</v>
      </c>
      <c r="X36" s="232">
        <v>0</v>
      </c>
    </row>
    <row r="37" spans="2:24" x14ac:dyDescent="0.25">
      <c r="B37" s="237">
        <v>7</v>
      </c>
      <c r="C37" s="607" t="s">
        <v>2</v>
      </c>
      <c r="D37" s="374"/>
      <c r="E37" s="212">
        <v>3</v>
      </c>
      <c r="F37" s="215">
        <v>7.0076102647475197E-6</v>
      </c>
      <c r="G37" s="628">
        <v>314116.46999999997</v>
      </c>
      <c r="H37" s="374"/>
      <c r="I37" s="629">
        <v>4.8195670444685597E-5</v>
      </c>
      <c r="J37" s="374"/>
      <c r="K37" s="206">
        <v>0</v>
      </c>
      <c r="L37" s="205">
        <v>0</v>
      </c>
      <c r="M37" s="206">
        <v>3</v>
      </c>
      <c r="N37" s="205">
        <v>314116.46999999997</v>
      </c>
      <c r="O37" s="206">
        <v>0</v>
      </c>
      <c r="P37" s="205">
        <v>0</v>
      </c>
      <c r="Q37" s="233">
        <v>3</v>
      </c>
      <c r="R37" s="214">
        <v>314116.46999999997</v>
      </c>
      <c r="S37" s="233">
        <v>0</v>
      </c>
      <c r="T37" s="214">
        <v>0</v>
      </c>
      <c r="U37" s="233">
        <v>0</v>
      </c>
      <c r="V37" s="214">
        <v>0</v>
      </c>
      <c r="W37" s="233">
        <v>3</v>
      </c>
      <c r="X37" s="214">
        <v>314116.46999999997</v>
      </c>
    </row>
    <row r="38" spans="2:24" x14ac:dyDescent="0.25">
      <c r="B38" s="238">
        <v>8</v>
      </c>
      <c r="C38" s="599" t="s">
        <v>2</v>
      </c>
      <c r="D38" s="374"/>
      <c r="E38" s="210">
        <v>3</v>
      </c>
      <c r="F38" s="40">
        <v>7.0076102647475197E-6</v>
      </c>
      <c r="G38" s="624">
        <v>307503.61</v>
      </c>
      <c r="H38" s="374"/>
      <c r="I38" s="625">
        <v>4.71810429045988E-5</v>
      </c>
      <c r="J38" s="374"/>
      <c r="K38" s="203">
        <v>0</v>
      </c>
      <c r="L38" s="204">
        <v>0</v>
      </c>
      <c r="M38" s="203">
        <v>3</v>
      </c>
      <c r="N38" s="204">
        <v>307503.61</v>
      </c>
      <c r="O38" s="203">
        <v>0</v>
      </c>
      <c r="P38" s="204">
        <v>0</v>
      </c>
      <c r="Q38" s="231">
        <v>0</v>
      </c>
      <c r="R38" s="232">
        <v>0</v>
      </c>
      <c r="S38" s="231">
        <v>3</v>
      </c>
      <c r="T38" s="232">
        <v>307503.61</v>
      </c>
      <c r="U38" s="231">
        <v>0</v>
      </c>
      <c r="V38" s="232">
        <v>0</v>
      </c>
      <c r="W38" s="231">
        <v>3</v>
      </c>
      <c r="X38" s="232">
        <v>307503.61</v>
      </c>
    </row>
    <row r="39" spans="2:24" x14ac:dyDescent="0.25">
      <c r="B39" s="237">
        <v>9</v>
      </c>
      <c r="C39" s="607" t="s">
        <v>2</v>
      </c>
      <c r="D39" s="374"/>
      <c r="E39" s="212">
        <v>2</v>
      </c>
      <c r="F39" s="215">
        <v>4.6717401764983397E-6</v>
      </c>
      <c r="G39" s="628">
        <v>303208.39</v>
      </c>
      <c r="H39" s="374"/>
      <c r="I39" s="629">
        <v>4.65220166281116E-5</v>
      </c>
      <c r="J39" s="374"/>
      <c r="K39" s="206">
        <v>0</v>
      </c>
      <c r="L39" s="205">
        <v>0</v>
      </c>
      <c r="M39" s="206">
        <v>1</v>
      </c>
      <c r="N39" s="205">
        <v>104110.19</v>
      </c>
      <c r="O39" s="206">
        <v>1</v>
      </c>
      <c r="P39" s="205">
        <v>199098.2</v>
      </c>
      <c r="Q39" s="233">
        <v>0</v>
      </c>
      <c r="R39" s="214">
        <v>0</v>
      </c>
      <c r="S39" s="233">
        <v>2</v>
      </c>
      <c r="T39" s="214">
        <v>303208.39</v>
      </c>
      <c r="U39" s="233">
        <v>2</v>
      </c>
      <c r="V39" s="214">
        <v>303208.39</v>
      </c>
      <c r="W39" s="233">
        <v>0</v>
      </c>
      <c r="X39" s="214">
        <v>0</v>
      </c>
    </row>
    <row r="40" spans="2:24" x14ac:dyDescent="0.25">
      <c r="B40" s="238">
        <v>10</v>
      </c>
      <c r="C40" s="599" t="s">
        <v>2</v>
      </c>
      <c r="D40" s="374"/>
      <c r="E40" s="210">
        <v>3</v>
      </c>
      <c r="F40" s="40">
        <v>7.0076102647475197E-6</v>
      </c>
      <c r="G40" s="624">
        <v>293888.05</v>
      </c>
      <c r="H40" s="374"/>
      <c r="I40" s="625">
        <v>4.5091973704630297E-5</v>
      </c>
      <c r="J40" s="374"/>
      <c r="K40" s="203">
        <v>0</v>
      </c>
      <c r="L40" s="204">
        <v>0</v>
      </c>
      <c r="M40" s="203">
        <v>3</v>
      </c>
      <c r="N40" s="204">
        <v>293888.05</v>
      </c>
      <c r="O40" s="203">
        <v>0</v>
      </c>
      <c r="P40" s="204">
        <v>0</v>
      </c>
      <c r="Q40" s="231">
        <v>2</v>
      </c>
      <c r="R40" s="232">
        <v>293888.05</v>
      </c>
      <c r="S40" s="231">
        <v>1</v>
      </c>
      <c r="T40" s="232">
        <v>0</v>
      </c>
      <c r="U40" s="231">
        <v>0</v>
      </c>
      <c r="V40" s="232">
        <v>0</v>
      </c>
      <c r="W40" s="231">
        <v>3</v>
      </c>
      <c r="X40" s="232">
        <v>293888.05</v>
      </c>
    </row>
    <row r="41" spans="2:24" x14ac:dyDescent="0.25">
      <c r="B41" s="237">
        <v>11</v>
      </c>
      <c r="C41" s="607" t="s">
        <v>2</v>
      </c>
      <c r="D41" s="374"/>
      <c r="E41" s="212">
        <v>2</v>
      </c>
      <c r="F41" s="215">
        <v>4.6717401764983397E-6</v>
      </c>
      <c r="G41" s="628">
        <v>293264.99</v>
      </c>
      <c r="H41" s="374"/>
      <c r="I41" s="629">
        <v>4.4996376060777802E-5</v>
      </c>
      <c r="J41" s="374"/>
      <c r="K41" s="206">
        <v>0</v>
      </c>
      <c r="L41" s="205">
        <v>0</v>
      </c>
      <c r="M41" s="206">
        <v>2</v>
      </c>
      <c r="N41" s="205">
        <v>293264.99</v>
      </c>
      <c r="O41" s="206">
        <v>0</v>
      </c>
      <c r="P41" s="205">
        <v>0</v>
      </c>
      <c r="Q41" s="233">
        <v>2</v>
      </c>
      <c r="R41" s="214">
        <v>293264.99</v>
      </c>
      <c r="S41" s="233">
        <v>0</v>
      </c>
      <c r="T41" s="214">
        <v>0</v>
      </c>
      <c r="U41" s="233">
        <v>2</v>
      </c>
      <c r="V41" s="214">
        <v>293264.99</v>
      </c>
      <c r="W41" s="233">
        <v>0</v>
      </c>
      <c r="X41" s="214">
        <v>0</v>
      </c>
    </row>
    <row r="42" spans="2:24" x14ac:dyDescent="0.25">
      <c r="B42" s="238">
        <v>12</v>
      </c>
      <c r="C42" s="599" t="s">
        <v>2</v>
      </c>
      <c r="D42" s="374"/>
      <c r="E42" s="210">
        <v>2</v>
      </c>
      <c r="F42" s="40">
        <v>4.6717401764983397E-6</v>
      </c>
      <c r="G42" s="624">
        <v>288527.25</v>
      </c>
      <c r="H42" s="374"/>
      <c r="I42" s="625">
        <v>4.4269452841207003E-5</v>
      </c>
      <c r="J42" s="374"/>
      <c r="K42" s="203">
        <v>0</v>
      </c>
      <c r="L42" s="204">
        <v>0</v>
      </c>
      <c r="M42" s="203">
        <v>2</v>
      </c>
      <c r="N42" s="204">
        <v>288527.25</v>
      </c>
      <c r="O42" s="203">
        <v>0</v>
      </c>
      <c r="P42" s="204">
        <v>0</v>
      </c>
      <c r="Q42" s="231">
        <v>2</v>
      </c>
      <c r="R42" s="232">
        <v>288527.25</v>
      </c>
      <c r="S42" s="231">
        <v>0</v>
      </c>
      <c r="T42" s="232">
        <v>0</v>
      </c>
      <c r="U42" s="231">
        <v>2</v>
      </c>
      <c r="V42" s="232">
        <v>288527.25</v>
      </c>
      <c r="W42" s="231">
        <v>0</v>
      </c>
      <c r="X42" s="232">
        <v>0</v>
      </c>
    </row>
    <row r="43" spans="2:24" x14ac:dyDescent="0.25">
      <c r="B43" s="237">
        <v>13</v>
      </c>
      <c r="C43" s="607" t="s">
        <v>2</v>
      </c>
      <c r="D43" s="374"/>
      <c r="E43" s="212">
        <v>2</v>
      </c>
      <c r="F43" s="215">
        <v>4.6717401764983397E-6</v>
      </c>
      <c r="G43" s="628">
        <v>286471.39</v>
      </c>
      <c r="H43" s="374"/>
      <c r="I43" s="629">
        <v>4.3954017133425097E-5</v>
      </c>
      <c r="J43" s="374"/>
      <c r="K43" s="206">
        <v>0</v>
      </c>
      <c r="L43" s="205">
        <v>0</v>
      </c>
      <c r="M43" s="206">
        <v>2</v>
      </c>
      <c r="N43" s="205">
        <v>286471.39</v>
      </c>
      <c r="O43" s="206">
        <v>0</v>
      </c>
      <c r="P43" s="205">
        <v>0</v>
      </c>
      <c r="Q43" s="233">
        <v>0</v>
      </c>
      <c r="R43" s="214">
        <v>0</v>
      </c>
      <c r="S43" s="233">
        <v>2</v>
      </c>
      <c r="T43" s="214">
        <v>286471.39</v>
      </c>
      <c r="U43" s="233">
        <v>2</v>
      </c>
      <c r="V43" s="214">
        <v>286471.39</v>
      </c>
      <c r="W43" s="233">
        <v>0</v>
      </c>
      <c r="X43" s="214">
        <v>0</v>
      </c>
    </row>
    <row r="44" spans="2:24" x14ac:dyDescent="0.25">
      <c r="B44" s="238">
        <v>14</v>
      </c>
      <c r="C44" s="599" t="s">
        <v>2</v>
      </c>
      <c r="D44" s="374"/>
      <c r="E44" s="210">
        <v>2</v>
      </c>
      <c r="F44" s="40">
        <v>4.6717401764983397E-6</v>
      </c>
      <c r="G44" s="624">
        <v>285376.07</v>
      </c>
      <c r="H44" s="374"/>
      <c r="I44" s="625">
        <v>4.3785959464397203E-5</v>
      </c>
      <c r="J44" s="374"/>
      <c r="K44" s="203">
        <v>0</v>
      </c>
      <c r="L44" s="204">
        <v>0</v>
      </c>
      <c r="M44" s="203">
        <v>2</v>
      </c>
      <c r="N44" s="204">
        <v>285376.07</v>
      </c>
      <c r="O44" s="203">
        <v>0</v>
      </c>
      <c r="P44" s="204">
        <v>0</v>
      </c>
      <c r="Q44" s="231">
        <v>0</v>
      </c>
      <c r="R44" s="232">
        <v>0</v>
      </c>
      <c r="S44" s="231">
        <v>2</v>
      </c>
      <c r="T44" s="232">
        <v>285376.07</v>
      </c>
      <c r="U44" s="231">
        <v>2</v>
      </c>
      <c r="V44" s="232">
        <v>285376.07</v>
      </c>
      <c r="W44" s="231">
        <v>0</v>
      </c>
      <c r="X44" s="232">
        <v>0</v>
      </c>
    </row>
    <row r="45" spans="2:24" x14ac:dyDescent="0.25">
      <c r="B45" s="237">
        <v>15</v>
      </c>
      <c r="C45" s="607" t="s">
        <v>2</v>
      </c>
      <c r="D45" s="374"/>
      <c r="E45" s="212">
        <v>12</v>
      </c>
      <c r="F45" s="215">
        <v>2.8030441058990099E-5</v>
      </c>
      <c r="G45" s="628">
        <v>284599.13</v>
      </c>
      <c r="H45" s="374"/>
      <c r="I45" s="629">
        <v>4.3666751629815E-5</v>
      </c>
      <c r="J45" s="374"/>
      <c r="K45" s="206">
        <v>12</v>
      </c>
      <c r="L45" s="205">
        <v>284599.13</v>
      </c>
      <c r="M45" s="206">
        <v>0</v>
      </c>
      <c r="N45" s="205">
        <v>0</v>
      </c>
      <c r="O45" s="206">
        <v>0</v>
      </c>
      <c r="P45" s="205">
        <v>0</v>
      </c>
      <c r="Q45" s="233">
        <v>12</v>
      </c>
      <c r="R45" s="214">
        <v>284599.13</v>
      </c>
      <c r="S45" s="233">
        <v>0</v>
      </c>
      <c r="T45" s="214">
        <v>0</v>
      </c>
      <c r="U45" s="233">
        <v>0</v>
      </c>
      <c r="V45" s="214">
        <v>0</v>
      </c>
      <c r="W45" s="233">
        <v>12</v>
      </c>
      <c r="X45" s="214">
        <v>284599.13</v>
      </c>
    </row>
    <row r="46" spans="2:24" x14ac:dyDescent="0.25">
      <c r="B46" s="238">
        <v>16</v>
      </c>
      <c r="C46" s="599" t="s">
        <v>2</v>
      </c>
      <c r="D46" s="374"/>
      <c r="E46" s="210">
        <v>3</v>
      </c>
      <c r="F46" s="40">
        <v>7.0076102647475197E-6</v>
      </c>
      <c r="G46" s="624">
        <v>279982.34999999998</v>
      </c>
      <c r="H46" s="374"/>
      <c r="I46" s="625">
        <v>4.2958387603580997E-5</v>
      </c>
      <c r="J46" s="374"/>
      <c r="K46" s="203">
        <v>0</v>
      </c>
      <c r="L46" s="204">
        <v>0</v>
      </c>
      <c r="M46" s="203">
        <v>3</v>
      </c>
      <c r="N46" s="204">
        <v>279982.34999999998</v>
      </c>
      <c r="O46" s="203">
        <v>0</v>
      </c>
      <c r="P46" s="204">
        <v>0</v>
      </c>
      <c r="Q46" s="231">
        <v>3</v>
      </c>
      <c r="R46" s="232">
        <v>279982.34999999998</v>
      </c>
      <c r="S46" s="231">
        <v>0</v>
      </c>
      <c r="T46" s="232">
        <v>0</v>
      </c>
      <c r="U46" s="231">
        <v>3</v>
      </c>
      <c r="V46" s="232">
        <v>279982.34999999998</v>
      </c>
      <c r="W46" s="231">
        <v>0</v>
      </c>
      <c r="X46" s="232">
        <v>0</v>
      </c>
    </row>
    <row r="47" spans="2:24" x14ac:dyDescent="0.25">
      <c r="B47" s="237">
        <v>17</v>
      </c>
      <c r="C47" s="607" t="s">
        <v>2</v>
      </c>
      <c r="D47" s="374"/>
      <c r="E47" s="212">
        <v>2</v>
      </c>
      <c r="F47" s="215">
        <v>4.6717401764983397E-6</v>
      </c>
      <c r="G47" s="628">
        <v>277563.06</v>
      </c>
      <c r="H47" s="374"/>
      <c r="I47" s="629">
        <v>4.2587189927922298E-5</v>
      </c>
      <c r="J47" s="374"/>
      <c r="K47" s="206">
        <v>0</v>
      </c>
      <c r="L47" s="205">
        <v>0</v>
      </c>
      <c r="M47" s="206">
        <v>2</v>
      </c>
      <c r="N47" s="205">
        <v>277563.06</v>
      </c>
      <c r="O47" s="206">
        <v>0</v>
      </c>
      <c r="P47" s="205">
        <v>0</v>
      </c>
      <c r="Q47" s="233">
        <v>1</v>
      </c>
      <c r="R47" s="214">
        <v>125736.07</v>
      </c>
      <c r="S47" s="233">
        <v>1</v>
      </c>
      <c r="T47" s="214">
        <v>151826.99</v>
      </c>
      <c r="U47" s="233">
        <v>2</v>
      </c>
      <c r="V47" s="214">
        <v>277563.06</v>
      </c>
      <c r="W47" s="233">
        <v>0</v>
      </c>
      <c r="X47" s="214">
        <v>0</v>
      </c>
    </row>
    <row r="48" spans="2:24" x14ac:dyDescent="0.25">
      <c r="B48" s="238">
        <v>18</v>
      </c>
      <c r="C48" s="599" t="s">
        <v>2</v>
      </c>
      <c r="D48" s="374"/>
      <c r="E48" s="210">
        <v>1</v>
      </c>
      <c r="F48" s="40">
        <v>2.3358700882491698E-6</v>
      </c>
      <c r="G48" s="624">
        <v>271786.75</v>
      </c>
      <c r="H48" s="374"/>
      <c r="I48" s="625">
        <v>4.1700916332824401E-5</v>
      </c>
      <c r="J48" s="374"/>
      <c r="K48" s="203">
        <v>0</v>
      </c>
      <c r="L48" s="204">
        <v>0</v>
      </c>
      <c r="M48" s="203">
        <v>1</v>
      </c>
      <c r="N48" s="204">
        <v>271786.75</v>
      </c>
      <c r="O48" s="203">
        <v>0</v>
      </c>
      <c r="P48" s="204">
        <v>0</v>
      </c>
      <c r="Q48" s="231">
        <v>1</v>
      </c>
      <c r="R48" s="232">
        <v>271786.75</v>
      </c>
      <c r="S48" s="231">
        <v>0</v>
      </c>
      <c r="T48" s="232">
        <v>0</v>
      </c>
      <c r="U48" s="231">
        <v>0</v>
      </c>
      <c r="V48" s="232">
        <v>0</v>
      </c>
      <c r="W48" s="231">
        <v>1</v>
      </c>
      <c r="X48" s="232">
        <v>271786.75</v>
      </c>
    </row>
    <row r="49" spans="2:24" x14ac:dyDescent="0.25">
      <c r="B49" s="237">
        <v>19</v>
      </c>
      <c r="C49" s="607" t="s">
        <v>2</v>
      </c>
      <c r="D49" s="374"/>
      <c r="E49" s="212">
        <v>4</v>
      </c>
      <c r="F49" s="215">
        <v>9.3434803529966896E-6</v>
      </c>
      <c r="G49" s="628">
        <v>269074.59999999998</v>
      </c>
      <c r="H49" s="374"/>
      <c r="I49" s="629">
        <v>4.12847844197269E-5</v>
      </c>
      <c r="J49" s="374"/>
      <c r="K49" s="206">
        <v>0</v>
      </c>
      <c r="L49" s="205">
        <v>0</v>
      </c>
      <c r="M49" s="206">
        <v>4</v>
      </c>
      <c r="N49" s="205">
        <v>269074.59999999998</v>
      </c>
      <c r="O49" s="206">
        <v>0</v>
      </c>
      <c r="P49" s="205">
        <v>0</v>
      </c>
      <c r="Q49" s="233">
        <v>3</v>
      </c>
      <c r="R49" s="214">
        <v>220681.81</v>
      </c>
      <c r="S49" s="233">
        <v>1</v>
      </c>
      <c r="T49" s="214">
        <v>48392.79</v>
      </c>
      <c r="U49" s="233">
        <v>0</v>
      </c>
      <c r="V49" s="214">
        <v>0</v>
      </c>
      <c r="W49" s="233">
        <v>4</v>
      </c>
      <c r="X49" s="214">
        <v>269074.59999999998</v>
      </c>
    </row>
    <row r="50" spans="2:24" x14ac:dyDescent="0.25">
      <c r="B50" s="238">
        <v>20</v>
      </c>
      <c r="C50" s="599" t="s">
        <v>2</v>
      </c>
      <c r="D50" s="374"/>
      <c r="E50" s="210">
        <v>2</v>
      </c>
      <c r="F50" s="40">
        <v>4.6717401764983397E-6</v>
      </c>
      <c r="G50" s="624">
        <v>268743.67</v>
      </c>
      <c r="H50" s="374"/>
      <c r="I50" s="625">
        <v>4.12340090075994E-5</v>
      </c>
      <c r="J50" s="374"/>
      <c r="K50" s="203">
        <v>0</v>
      </c>
      <c r="L50" s="204">
        <v>0</v>
      </c>
      <c r="M50" s="203">
        <v>2</v>
      </c>
      <c r="N50" s="204">
        <v>268743.67</v>
      </c>
      <c r="O50" s="203">
        <v>0</v>
      </c>
      <c r="P50" s="204">
        <v>0</v>
      </c>
      <c r="Q50" s="231">
        <v>1</v>
      </c>
      <c r="R50" s="232">
        <v>268743.67</v>
      </c>
      <c r="S50" s="231">
        <v>1</v>
      </c>
      <c r="T50" s="232">
        <v>0</v>
      </c>
      <c r="U50" s="231">
        <v>2</v>
      </c>
      <c r="V50" s="232">
        <v>268743.67</v>
      </c>
      <c r="W50" s="231">
        <v>0</v>
      </c>
      <c r="X50" s="232">
        <v>0</v>
      </c>
    </row>
    <row r="51" spans="2:24" x14ac:dyDescent="0.25">
      <c r="B51" s="207" t="s">
        <v>115</v>
      </c>
      <c r="C51" s="616" t="s">
        <v>2</v>
      </c>
      <c r="D51" s="417"/>
      <c r="E51" s="216">
        <v>468</v>
      </c>
      <c r="F51" s="217">
        <v>1.0931872013006101E-3</v>
      </c>
      <c r="G51" s="638">
        <v>8638161.0199999996</v>
      </c>
      <c r="H51" s="417"/>
      <c r="I51" s="637">
        <v>1.32537450764059E-3</v>
      </c>
      <c r="J51" s="417"/>
      <c r="K51" s="208">
        <v>411</v>
      </c>
      <c r="L51" s="209">
        <v>3134776.33</v>
      </c>
      <c r="M51" s="208">
        <v>37</v>
      </c>
      <c r="N51" s="209">
        <v>4832863.99</v>
      </c>
      <c r="O51" s="208">
        <v>20</v>
      </c>
      <c r="P51" s="209">
        <v>670520.69999999995</v>
      </c>
      <c r="Q51" s="234">
        <v>453</v>
      </c>
      <c r="R51" s="235">
        <v>7080366.29</v>
      </c>
      <c r="S51" s="234">
        <v>15</v>
      </c>
      <c r="T51" s="235">
        <v>1557794.73</v>
      </c>
      <c r="U51" s="234">
        <v>22</v>
      </c>
      <c r="V51" s="235">
        <v>2966076.14</v>
      </c>
      <c r="W51" s="234">
        <v>446</v>
      </c>
      <c r="X51" s="235">
        <v>5672084.8799999999</v>
      </c>
    </row>
    <row r="52" spans="2:24" x14ac:dyDescent="0.25">
      <c r="B52" s="181" t="s">
        <v>2</v>
      </c>
      <c r="C52" s="565" t="s">
        <v>2</v>
      </c>
      <c r="D52" s="374"/>
      <c r="E52" s="182" t="s">
        <v>2</v>
      </c>
      <c r="F52" s="182" t="s">
        <v>2</v>
      </c>
      <c r="G52" s="560" t="s">
        <v>2</v>
      </c>
      <c r="H52" s="374"/>
      <c r="I52" s="560" t="s">
        <v>2</v>
      </c>
      <c r="J52" s="374"/>
      <c r="K52" s="182" t="s">
        <v>2</v>
      </c>
      <c r="L52" s="182" t="s">
        <v>2</v>
      </c>
      <c r="M52" s="182" t="s">
        <v>2</v>
      </c>
      <c r="N52" s="182" t="s">
        <v>2</v>
      </c>
      <c r="O52" s="182" t="s">
        <v>2</v>
      </c>
      <c r="P52" s="182" t="s">
        <v>2</v>
      </c>
      <c r="Q52" s="182" t="s">
        <v>2</v>
      </c>
      <c r="R52" s="182" t="s">
        <v>2</v>
      </c>
      <c r="S52" s="182" t="s">
        <v>2</v>
      </c>
      <c r="T52" s="182" t="s">
        <v>2</v>
      </c>
      <c r="U52" s="182" t="s">
        <v>2</v>
      </c>
      <c r="V52" s="182" t="s">
        <v>2</v>
      </c>
      <c r="W52" s="182" t="s">
        <v>2</v>
      </c>
      <c r="X52" s="182" t="s">
        <v>2</v>
      </c>
    </row>
    <row r="53" spans="2:24" x14ac:dyDescent="0.25">
      <c r="B53" s="236" t="s">
        <v>2</v>
      </c>
      <c r="C53" s="677" t="s">
        <v>2</v>
      </c>
      <c r="D53" s="374"/>
      <c r="E53" s="182" t="s">
        <v>2</v>
      </c>
      <c r="F53" s="182" t="s">
        <v>2</v>
      </c>
      <c r="G53" s="560" t="s">
        <v>2</v>
      </c>
      <c r="H53" s="374"/>
      <c r="I53" s="560" t="s">
        <v>2</v>
      </c>
      <c r="J53" s="374"/>
      <c r="K53" s="182" t="s">
        <v>2</v>
      </c>
      <c r="L53" s="182" t="s">
        <v>2</v>
      </c>
      <c r="M53" s="182" t="s">
        <v>2</v>
      </c>
      <c r="N53" s="182" t="s">
        <v>2</v>
      </c>
      <c r="O53" s="182" t="s">
        <v>2</v>
      </c>
      <c r="P53" s="182" t="s">
        <v>2</v>
      </c>
      <c r="Q53" s="182" t="s">
        <v>2</v>
      </c>
      <c r="R53" s="182" t="s">
        <v>2</v>
      </c>
      <c r="S53" s="182" t="s">
        <v>2</v>
      </c>
      <c r="T53" s="182" t="s">
        <v>2</v>
      </c>
      <c r="U53" s="182" t="s">
        <v>2</v>
      </c>
      <c r="V53" s="182" t="s">
        <v>2</v>
      </c>
      <c r="W53" s="182" t="s">
        <v>2</v>
      </c>
      <c r="X53" s="182" t="s">
        <v>2</v>
      </c>
    </row>
    <row r="54" spans="2:24" ht="1.5" customHeight="1" x14ac:dyDescent="0.25"/>
    <row r="55" spans="2:24" ht="18" customHeight="1" x14ac:dyDescent="0.25">
      <c r="B55" s="678" t="s">
        <v>876</v>
      </c>
      <c r="C55" s="435"/>
      <c r="D55" s="435"/>
      <c r="E55" s="435"/>
      <c r="F55" s="435"/>
      <c r="G55" s="436"/>
      <c r="H55" s="679">
        <v>13035049.289999999</v>
      </c>
      <c r="I55" s="436"/>
    </row>
  </sheetData>
  <sheetProtection algorithmName="SHA-512" hashValue="LdC0eK3DJxnuVzS3joyy/k1rZX7s9kCA+acqktzB+Suapj7+t3QdBHgfTF19fDgCPR0JhwQMSqxWSIuTYIoj/w==" saltValue="3NRhmZo18w8ZAZP0S9ET9A==" spinCount="100000" sheet="1" objects="1" scenarios="1"/>
  <mergeCells count="175">
    <mergeCell ref="C53:D53"/>
    <mergeCell ref="G53:H53"/>
    <mergeCell ref="I53:J53"/>
    <mergeCell ref="B55:G55"/>
    <mergeCell ref="H55:I55"/>
    <mergeCell ref="C51:D51"/>
    <mergeCell ref="G51:H51"/>
    <mergeCell ref="I51:J51"/>
    <mergeCell ref="C52:D52"/>
    <mergeCell ref="G52:H52"/>
    <mergeCell ref="I52:J52"/>
    <mergeCell ref="C49:D49"/>
    <mergeCell ref="G49:H49"/>
    <mergeCell ref="I49:J49"/>
    <mergeCell ref="C50:D50"/>
    <mergeCell ref="G50:H50"/>
    <mergeCell ref="I50:J50"/>
    <mergeCell ref="C47:D47"/>
    <mergeCell ref="G47:H47"/>
    <mergeCell ref="I47:J47"/>
    <mergeCell ref="C48:D48"/>
    <mergeCell ref="G48:H48"/>
    <mergeCell ref="I48:J48"/>
    <mergeCell ref="C45:D45"/>
    <mergeCell ref="G45:H45"/>
    <mergeCell ref="I45:J45"/>
    <mergeCell ref="C46:D46"/>
    <mergeCell ref="G46:H46"/>
    <mergeCell ref="I46:J46"/>
    <mergeCell ref="C43:D43"/>
    <mergeCell ref="G43:H43"/>
    <mergeCell ref="I43:J43"/>
    <mergeCell ref="C44:D44"/>
    <mergeCell ref="G44:H44"/>
    <mergeCell ref="I44:J44"/>
    <mergeCell ref="C41:D41"/>
    <mergeCell ref="G41:H41"/>
    <mergeCell ref="I41:J41"/>
    <mergeCell ref="C42:D42"/>
    <mergeCell ref="G42:H42"/>
    <mergeCell ref="I42:J42"/>
    <mergeCell ref="C39:D39"/>
    <mergeCell ref="G39:H39"/>
    <mergeCell ref="I39:J39"/>
    <mergeCell ref="C40:D40"/>
    <mergeCell ref="G40:H40"/>
    <mergeCell ref="I40:J40"/>
    <mergeCell ref="C37:D37"/>
    <mergeCell ref="G37:H37"/>
    <mergeCell ref="I37:J37"/>
    <mergeCell ref="C38:D38"/>
    <mergeCell ref="G38:H38"/>
    <mergeCell ref="I38:J38"/>
    <mergeCell ref="C35:D35"/>
    <mergeCell ref="G35:H35"/>
    <mergeCell ref="I35:J35"/>
    <mergeCell ref="C36:D36"/>
    <mergeCell ref="G36:H36"/>
    <mergeCell ref="I36:J36"/>
    <mergeCell ref="C33:D33"/>
    <mergeCell ref="G33:H33"/>
    <mergeCell ref="I33:J33"/>
    <mergeCell ref="C34:D34"/>
    <mergeCell ref="G34:H34"/>
    <mergeCell ref="I34:J34"/>
    <mergeCell ref="C31:D31"/>
    <mergeCell ref="G31:H31"/>
    <mergeCell ref="I31:J31"/>
    <mergeCell ref="C32:D32"/>
    <mergeCell ref="G32:H32"/>
    <mergeCell ref="I32:J32"/>
    <mergeCell ref="Q29:R29"/>
    <mergeCell ref="S29:T29"/>
    <mergeCell ref="U29:V29"/>
    <mergeCell ref="W29:X29"/>
    <mergeCell ref="B30:D30"/>
    <mergeCell ref="G30:H30"/>
    <mergeCell ref="I30:J30"/>
    <mergeCell ref="C29:D29"/>
    <mergeCell ref="E29:J29"/>
    <mergeCell ref="K29:L29"/>
    <mergeCell ref="M29:N29"/>
    <mergeCell ref="O29:P29"/>
    <mergeCell ref="C28:D28"/>
    <mergeCell ref="E28:J28"/>
    <mergeCell ref="K28:P28"/>
    <mergeCell ref="Q28:T28"/>
    <mergeCell ref="U28:X28"/>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B18:D18"/>
    <mergeCell ref="G18:H18"/>
    <mergeCell ref="I18:J18"/>
    <mergeCell ref="C19:D19"/>
    <mergeCell ref="G19:H19"/>
    <mergeCell ref="I19:J19"/>
    <mergeCell ref="K16:P16"/>
    <mergeCell ref="Q16:T16"/>
    <mergeCell ref="U16:X16"/>
    <mergeCell ref="C17:D17"/>
    <mergeCell ref="E17:J17"/>
    <mergeCell ref="K17:L17"/>
    <mergeCell ref="M17:N17"/>
    <mergeCell ref="O17:P17"/>
    <mergeCell ref="Q17:R17"/>
    <mergeCell ref="S17:T17"/>
    <mergeCell ref="U17:V17"/>
    <mergeCell ref="W17:X17"/>
    <mergeCell ref="C15:D15"/>
    <mergeCell ref="G15:H15"/>
    <mergeCell ref="I15:J15"/>
    <mergeCell ref="C16:D16"/>
    <mergeCell ref="E16:J16"/>
    <mergeCell ref="C13:D13"/>
    <mergeCell ref="G13:H13"/>
    <mergeCell ref="I13:J13"/>
    <mergeCell ref="C14:D14"/>
    <mergeCell ref="G14:H14"/>
    <mergeCell ref="I14:J14"/>
    <mergeCell ref="C11:D11"/>
    <mergeCell ref="G11:H11"/>
    <mergeCell ref="I11:J11"/>
    <mergeCell ref="C12:D12"/>
    <mergeCell ref="G12:H12"/>
    <mergeCell ref="I12:J12"/>
    <mergeCell ref="B9:D9"/>
    <mergeCell ref="G9:H9"/>
    <mergeCell ref="I9:J9"/>
    <mergeCell ref="C10:D10"/>
    <mergeCell ref="G10:H10"/>
    <mergeCell ref="I10:J10"/>
    <mergeCell ref="C8:D8"/>
    <mergeCell ref="E8:J8"/>
    <mergeCell ref="K8:L8"/>
    <mergeCell ref="M8:N8"/>
    <mergeCell ref="O8:P8"/>
    <mergeCell ref="Q8:R8"/>
    <mergeCell ref="S8:T8"/>
    <mergeCell ref="U8:V8"/>
    <mergeCell ref="W8:X8"/>
    <mergeCell ref="C6:D6"/>
    <mergeCell ref="G6:H6"/>
    <mergeCell ref="I6:J6"/>
    <mergeCell ref="C7:D7"/>
    <mergeCell ref="E7:J7"/>
    <mergeCell ref="A1:C3"/>
    <mergeCell ref="D1:Y1"/>
    <mergeCell ref="D2:Y2"/>
    <mergeCell ref="D3:Y3"/>
    <mergeCell ref="B4:Y4"/>
    <mergeCell ref="K7:P7"/>
    <mergeCell ref="Q7:T7"/>
    <mergeCell ref="U7:X7"/>
  </mergeCells>
  <pageMargins left="0.25" right="0.25" top="0.25" bottom="0.25" header="0.25" footer="0.2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workbookViewId="0">
      <selection activeCell="G18" sqref="G18"/>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74"/>
      <c r="B1" s="374"/>
      <c r="C1" s="374"/>
      <c r="D1" s="375" t="s">
        <v>0</v>
      </c>
      <c r="E1" s="374"/>
      <c r="F1" s="374"/>
      <c r="G1" s="374"/>
      <c r="H1" s="374"/>
      <c r="I1" s="374"/>
      <c r="J1" s="374"/>
      <c r="K1" s="374"/>
      <c r="L1" s="374"/>
      <c r="M1" s="374"/>
      <c r="N1" s="374"/>
      <c r="O1" s="374"/>
      <c r="P1" s="374"/>
      <c r="Q1" s="374"/>
      <c r="R1" s="374"/>
      <c r="S1" s="374"/>
      <c r="T1" s="374"/>
      <c r="U1" s="374"/>
      <c r="V1" s="374"/>
      <c r="W1" s="374"/>
    </row>
    <row r="2" spans="1:23" ht="18" customHeight="1" x14ac:dyDescent="0.25">
      <c r="A2" s="374"/>
      <c r="B2" s="374"/>
      <c r="C2" s="374"/>
      <c r="D2" s="375" t="s">
        <v>1</v>
      </c>
      <c r="E2" s="374"/>
      <c r="F2" s="374"/>
      <c r="G2" s="374"/>
      <c r="H2" s="374"/>
      <c r="I2" s="374"/>
      <c r="J2" s="374"/>
      <c r="K2" s="374"/>
      <c r="L2" s="374"/>
      <c r="M2" s="374"/>
      <c r="N2" s="374"/>
      <c r="O2" s="374"/>
      <c r="P2" s="374"/>
      <c r="Q2" s="374"/>
      <c r="R2" s="374"/>
      <c r="S2" s="374"/>
      <c r="T2" s="374"/>
      <c r="U2" s="374"/>
      <c r="V2" s="374"/>
      <c r="W2" s="374"/>
    </row>
    <row r="3" spans="1:23" ht="18" customHeight="1" x14ac:dyDescent="0.25">
      <c r="A3" s="374"/>
      <c r="B3" s="374"/>
      <c r="C3" s="374"/>
      <c r="D3" s="375" t="s">
        <v>2</v>
      </c>
      <c r="E3" s="374"/>
      <c r="F3" s="374"/>
      <c r="G3" s="374"/>
      <c r="H3" s="374"/>
      <c r="I3" s="374"/>
      <c r="J3" s="374"/>
      <c r="K3" s="374"/>
      <c r="L3" s="374"/>
      <c r="M3" s="374"/>
      <c r="N3" s="374"/>
      <c r="O3" s="374"/>
      <c r="P3" s="374"/>
      <c r="Q3" s="374"/>
      <c r="R3" s="374"/>
      <c r="S3" s="374"/>
      <c r="T3" s="374"/>
      <c r="U3" s="374"/>
      <c r="V3" s="374"/>
      <c r="W3" s="374"/>
    </row>
    <row r="4" spans="1:23" ht="0.2" customHeight="1" x14ac:dyDescent="0.25"/>
    <row r="5" spans="1:23" ht="18" customHeight="1" x14ac:dyDescent="0.25">
      <c r="B5" s="376" t="s">
        <v>877</v>
      </c>
      <c r="C5" s="374"/>
      <c r="D5" s="374"/>
      <c r="E5" s="374"/>
      <c r="F5" s="374"/>
      <c r="G5" s="374"/>
      <c r="H5" s="374"/>
      <c r="I5" s="374"/>
      <c r="J5" s="374"/>
      <c r="K5" s="374"/>
      <c r="L5" s="374"/>
      <c r="M5" s="374"/>
      <c r="N5" s="374"/>
      <c r="O5" s="374"/>
      <c r="P5" s="374"/>
      <c r="Q5" s="374"/>
      <c r="R5" s="374"/>
      <c r="S5" s="374"/>
      <c r="T5" s="374"/>
      <c r="U5" s="374"/>
      <c r="V5" s="374"/>
      <c r="W5" s="374"/>
    </row>
    <row r="6" spans="1:23" ht="1.7" customHeight="1" x14ac:dyDescent="0.25"/>
    <row r="7" spans="1:23" x14ac:dyDescent="0.25">
      <c r="B7" s="181" t="s">
        <v>2</v>
      </c>
      <c r="C7" s="565" t="s">
        <v>2</v>
      </c>
      <c r="D7" s="374"/>
      <c r="E7" s="182" t="s">
        <v>2</v>
      </c>
      <c r="F7" s="182" t="s">
        <v>2</v>
      </c>
      <c r="G7" s="182" t="s">
        <v>2</v>
      </c>
      <c r="H7" s="182" t="s">
        <v>2</v>
      </c>
      <c r="I7" s="182" t="s">
        <v>2</v>
      </c>
      <c r="J7" s="182" t="s">
        <v>2</v>
      </c>
      <c r="K7" s="182" t="s">
        <v>2</v>
      </c>
      <c r="L7" s="182" t="s">
        <v>2</v>
      </c>
      <c r="M7" s="182" t="s">
        <v>2</v>
      </c>
      <c r="N7" s="182" t="s">
        <v>2</v>
      </c>
      <c r="O7" s="182" t="s">
        <v>2</v>
      </c>
      <c r="P7" s="182" t="s">
        <v>2</v>
      </c>
      <c r="Q7" s="182" t="s">
        <v>2</v>
      </c>
      <c r="R7" s="182" t="s">
        <v>2</v>
      </c>
      <c r="S7" s="182" t="s">
        <v>2</v>
      </c>
      <c r="T7" s="182" t="s">
        <v>2</v>
      </c>
      <c r="U7" s="182" t="s">
        <v>2</v>
      </c>
      <c r="V7" s="182" t="s">
        <v>2</v>
      </c>
    </row>
    <row r="8" spans="1:23" x14ac:dyDescent="0.25">
      <c r="B8" s="230" t="s">
        <v>2</v>
      </c>
      <c r="C8" s="674" t="s">
        <v>2</v>
      </c>
      <c r="D8" s="374"/>
      <c r="E8" s="680" t="s">
        <v>866</v>
      </c>
      <c r="F8" s="584"/>
      <c r="G8" s="584"/>
      <c r="H8" s="585"/>
      <c r="I8" s="562" t="s">
        <v>687</v>
      </c>
      <c r="J8" s="417"/>
      <c r="K8" s="417"/>
      <c r="L8" s="417"/>
      <c r="M8" s="417"/>
      <c r="N8" s="418"/>
      <c r="O8" s="562" t="s">
        <v>108</v>
      </c>
      <c r="P8" s="417"/>
      <c r="Q8" s="417"/>
      <c r="R8" s="418"/>
      <c r="S8" s="562" t="s">
        <v>688</v>
      </c>
      <c r="T8" s="417"/>
      <c r="U8" s="417"/>
      <c r="V8" s="418"/>
    </row>
    <row r="9" spans="1:23" ht="18" customHeight="1" x14ac:dyDescent="0.25">
      <c r="C9" s="674" t="s">
        <v>2</v>
      </c>
      <c r="D9" s="374"/>
      <c r="E9" s="676" t="s">
        <v>2</v>
      </c>
      <c r="F9" s="374"/>
      <c r="G9" s="374"/>
      <c r="H9" s="385"/>
      <c r="I9" s="562" t="s">
        <v>689</v>
      </c>
      <c r="J9" s="418"/>
      <c r="K9" s="562" t="s">
        <v>690</v>
      </c>
      <c r="L9" s="418"/>
      <c r="M9" s="562" t="s">
        <v>691</v>
      </c>
      <c r="N9" s="418"/>
      <c r="O9" s="562" t="s">
        <v>692</v>
      </c>
      <c r="P9" s="418"/>
      <c r="Q9" s="562" t="s">
        <v>693</v>
      </c>
      <c r="R9" s="418"/>
      <c r="S9" s="562" t="s">
        <v>694</v>
      </c>
      <c r="T9" s="418"/>
      <c r="U9" s="562" t="s">
        <v>695</v>
      </c>
      <c r="V9" s="418"/>
    </row>
    <row r="10" spans="1:23" ht="60" x14ac:dyDescent="0.25">
      <c r="B10" s="424" t="s">
        <v>878</v>
      </c>
      <c r="C10" s="417"/>
      <c r="D10" s="418"/>
      <c r="E10" s="37" t="s">
        <v>697</v>
      </c>
      <c r="F10" s="37" t="s">
        <v>110</v>
      </c>
      <c r="G10" s="37" t="s">
        <v>111</v>
      </c>
      <c r="H10" s="37" t="s">
        <v>709</v>
      </c>
      <c r="I10" s="183" t="s">
        <v>697</v>
      </c>
      <c r="J10" s="183" t="s">
        <v>111</v>
      </c>
      <c r="K10" s="183" t="s">
        <v>697</v>
      </c>
      <c r="L10" s="183" t="s">
        <v>111</v>
      </c>
      <c r="M10" s="183" t="s">
        <v>697</v>
      </c>
      <c r="N10" s="183" t="s">
        <v>111</v>
      </c>
      <c r="O10" s="183" t="s">
        <v>697</v>
      </c>
      <c r="P10" s="183" t="s">
        <v>111</v>
      </c>
      <c r="Q10" s="183" t="s">
        <v>697</v>
      </c>
      <c r="R10" s="183" t="s">
        <v>111</v>
      </c>
      <c r="S10" s="183" t="s">
        <v>697</v>
      </c>
      <c r="T10" s="183" t="s">
        <v>111</v>
      </c>
      <c r="U10" s="183" t="s">
        <v>697</v>
      </c>
      <c r="V10" s="183" t="s">
        <v>111</v>
      </c>
    </row>
    <row r="11" spans="1:23" x14ac:dyDescent="0.25">
      <c r="B11" s="202" t="s">
        <v>879</v>
      </c>
      <c r="C11" s="599" t="s">
        <v>2</v>
      </c>
      <c r="D11" s="374"/>
      <c r="E11" s="210">
        <v>59050</v>
      </c>
      <c r="F11" s="40">
        <v>0.141261521605477</v>
      </c>
      <c r="G11" s="41">
        <v>82550922.969999999</v>
      </c>
      <c r="H11" s="40">
        <v>1.26659932169961E-2</v>
      </c>
      <c r="I11" s="203">
        <v>28049</v>
      </c>
      <c r="J11" s="204">
        <v>64091224.68</v>
      </c>
      <c r="K11" s="203">
        <v>30958</v>
      </c>
      <c r="L11" s="204">
        <v>18441747.079999998</v>
      </c>
      <c r="M11" s="203">
        <v>43</v>
      </c>
      <c r="N11" s="204">
        <v>17951.21</v>
      </c>
      <c r="O11" s="231">
        <v>19190</v>
      </c>
      <c r="P11" s="232">
        <v>7337641.9299999997</v>
      </c>
      <c r="Q11" s="231">
        <v>39860</v>
      </c>
      <c r="R11" s="232">
        <v>75213281.040000007</v>
      </c>
      <c r="S11" s="231">
        <v>56094</v>
      </c>
      <c r="T11" s="232">
        <v>76932617.930000007</v>
      </c>
      <c r="U11" s="231">
        <v>2956</v>
      </c>
      <c r="V11" s="232">
        <v>5618305.04</v>
      </c>
    </row>
    <row r="12" spans="1:23" x14ac:dyDescent="0.25">
      <c r="B12" s="89" t="s">
        <v>880</v>
      </c>
      <c r="C12" s="607" t="s">
        <v>2</v>
      </c>
      <c r="D12" s="374"/>
      <c r="E12" s="212">
        <v>63187</v>
      </c>
      <c r="F12" s="215">
        <v>0.15115820094301899</v>
      </c>
      <c r="G12" s="214">
        <v>496752495.42000002</v>
      </c>
      <c r="H12" s="215">
        <v>7.6217969601649699E-2</v>
      </c>
      <c r="I12" s="206">
        <v>19351</v>
      </c>
      <c r="J12" s="205">
        <v>141931435.40000001</v>
      </c>
      <c r="K12" s="206">
        <v>43802</v>
      </c>
      <c r="L12" s="205">
        <v>354558422.18000001</v>
      </c>
      <c r="M12" s="206">
        <v>34</v>
      </c>
      <c r="N12" s="205">
        <v>262637.84000000003</v>
      </c>
      <c r="O12" s="233">
        <v>20096</v>
      </c>
      <c r="P12" s="214">
        <v>168052852.91999999</v>
      </c>
      <c r="Q12" s="233">
        <v>43091</v>
      </c>
      <c r="R12" s="214">
        <v>328699642.5</v>
      </c>
      <c r="S12" s="233">
        <v>60764</v>
      </c>
      <c r="T12" s="214">
        <v>478439265.79000002</v>
      </c>
      <c r="U12" s="233">
        <v>2423</v>
      </c>
      <c r="V12" s="214">
        <v>18313229.629999999</v>
      </c>
    </row>
    <row r="13" spans="1:23" x14ac:dyDescent="0.25">
      <c r="B13" s="202" t="s">
        <v>881</v>
      </c>
      <c r="C13" s="599" t="s">
        <v>2</v>
      </c>
      <c r="D13" s="374"/>
      <c r="E13" s="210">
        <v>104036</v>
      </c>
      <c r="F13" s="40">
        <v>0.24887863948767899</v>
      </c>
      <c r="G13" s="41">
        <v>1309602060.5699999</v>
      </c>
      <c r="H13" s="40">
        <v>0.20093549798554899</v>
      </c>
      <c r="I13" s="203">
        <v>10676</v>
      </c>
      <c r="J13" s="204">
        <v>129789215.55</v>
      </c>
      <c r="K13" s="203">
        <v>93237</v>
      </c>
      <c r="L13" s="204">
        <v>1178255778.78</v>
      </c>
      <c r="M13" s="203">
        <v>123</v>
      </c>
      <c r="N13" s="204">
        <v>1557066.24</v>
      </c>
      <c r="O13" s="231">
        <v>52007</v>
      </c>
      <c r="P13" s="232">
        <v>659798593.96000004</v>
      </c>
      <c r="Q13" s="231">
        <v>52029</v>
      </c>
      <c r="R13" s="232">
        <v>649803466.61000001</v>
      </c>
      <c r="S13" s="231">
        <v>101761</v>
      </c>
      <c r="T13" s="232">
        <v>1281285645.3299999</v>
      </c>
      <c r="U13" s="231">
        <v>2275</v>
      </c>
      <c r="V13" s="232">
        <v>28316415.239999998</v>
      </c>
    </row>
    <row r="14" spans="1:23" x14ac:dyDescent="0.25">
      <c r="B14" s="89" t="s">
        <v>882</v>
      </c>
      <c r="C14" s="607" t="s">
        <v>2</v>
      </c>
      <c r="D14" s="374"/>
      <c r="E14" s="212">
        <v>90282</v>
      </c>
      <c r="F14" s="215">
        <v>0.215975828849885</v>
      </c>
      <c r="G14" s="214">
        <v>1564032937.47</v>
      </c>
      <c r="H14" s="215">
        <v>0.239973459586305</v>
      </c>
      <c r="I14" s="206">
        <v>4387</v>
      </c>
      <c r="J14" s="205">
        <v>75251498.75</v>
      </c>
      <c r="K14" s="206">
        <v>85609</v>
      </c>
      <c r="L14" s="205">
        <v>1483739892.4000001</v>
      </c>
      <c r="M14" s="206">
        <v>286</v>
      </c>
      <c r="N14" s="205">
        <v>5041546.32</v>
      </c>
      <c r="O14" s="233">
        <v>53226</v>
      </c>
      <c r="P14" s="214">
        <v>924985797.70000005</v>
      </c>
      <c r="Q14" s="233">
        <v>37056</v>
      </c>
      <c r="R14" s="214">
        <v>639047139.76999998</v>
      </c>
      <c r="S14" s="233">
        <v>88224</v>
      </c>
      <c r="T14" s="214">
        <v>1527976096.79</v>
      </c>
      <c r="U14" s="233">
        <v>2058</v>
      </c>
      <c r="V14" s="214">
        <v>36056840.68</v>
      </c>
    </row>
    <row r="15" spans="1:23" x14ac:dyDescent="0.25">
      <c r="B15" s="202" t="s">
        <v>883</v>
      </c>
      <c r="C15" s="599" t="s">
        <v>2</v>
      </c>
      <c r="D15" s="374"/>
      <c r="E15" s="210">
        <v>49580</v>
      </c>
      <c r="F15" s="40">
        <v>0.11860704896188901</v>
      </c>
      <c r="G15" s="41">
        <v>1100229478.3099999</v>
      </c>
      <c r="H15" s="40">
        <v>0.16881094248307699</v>
      </c>
      <c r="I15" s="203">
        <v>1820</v>
      </c>
      <c r="J15" s="204">
        <v>40322413.439999998</v>
      </c>
      <c r="K15" s="203">
        <v>47401</v>
      </c>
      <c r="L15" s="204">
        <v>1051816228.1900001</v>
      </c>
      <c r="M15" s="203">
        <v>359</v>
      </c>
      <c r="N15" s="204">
        <v>8090836.6799999997</v>
      </c>
      <c r="O15" s="231">
        <v>31979</v>
      </c>
      <c r="P15" s="232">
        <v>709967588.17999995</v>
      </c>
      <c r="Q15" s="231">
        <v>17601</v>
      </c>
      <c r="R15" s="232">
        <v>390261890.13</v>
      </c>
      <c r="S15" s="231">
        <v>47888</v>
      </c>
      <c r="T15" s="232">
        <v>1062450400.25</v>
      </c>
      <c r="U15" s="231">
        <v>1692</v>
      </c>
      <c r="V15" s="232">
        <v>37779078.060000002</v>
      </c>
    </row>
    <row r="16" spans="1:23" x14ac:dyDescent="0.25">
      <c r="B16" s="89" t="s">
        <v>884</v>
      </c>
      <c r="C16" s="607" t="s">
        <v>2</v>
      </c>
      <c r="D16" s="374"/>
      <c r="E16" s="212">
        <v>22236</v>
      </c>
      <c r="F16" s="215">
        <v>5.3193754350878801E-2</v>
      </c>
      <c r="G16" s="214">
        <v>604037586.96000004</v>
      </c>
      <c r="H16" s="215">
        <v>9.2678987756761894E-2</v>
      </c>
      <c r="I16" s="206">
        <v>824</v>
      </c>
      <c r="J16" s="205">
        <v>22376552.359999999</v>
      </c>
      <c r="K16" s="206">
        <v>21170</v>
      </c>
      <c r="L16" s="205">
        <v>575065923.59000003</v>
      </c>
      <c r="M16" s="206">
        <v>242</v>
      </c>
      <c r="N16" s="205">
        <v>6595111.0099999998</v>
      </c>
      <c r="O16" s="233">
        <v>14582</v>
      </c>
      <c r="P16" s="214">
        <v>396049090.55000001</v>
      </c>
      <c r="Q16" s="233">
        <v>7654</v>
      </c>
      <c r="R16" s="214">
        <v>207988496.41</v>
      </c>
      <c r="S16" s="233">
        <v>21128</v>
      </c>
      <c r="T16" s="214">
        <v>573819346.29999995</v>
      </c>
      <c r="U16" s="233">
        <v>1108</v>
      </c>
      <c r="V16" s="214">
        <v>30218240.66</v>
      </c>
    </row>
    <row r="17" spans="2:22" x14ac:dyDescent="0.25">
      <c r="B17" s="202" t="s">
        <v>885</v>
      </c>
      <c r="C17" s="599" t="s">
        <v>2</v>
      </c>
      <c r="D17" s="374"/>
      <c r="E17" s="210">
        <v>29648</v>
      </c>
      <c r="F17" s="40">
        <v>7.0925005801171698E-2</v>
      </c>
      <c r="G17" s="41">
        <v>1360319165.26</v>
      </c>
      <c r="H17" s="40">
        <v>0.20871714936966099</v>
      </c>
      <c r="I17" s="203">
        <v>1158</v>
      </c>
      <c r="J17" s="204">
        <v>53697502.890000001</v>
      </c>
      <c r="K17" s="203">
        <v>28237</v>
      </c>
      <c r="L17" s="204">
        <v>1296586858.1400001</v>
      </c>
      <c r="M17" s="203">
        <v>253</v>
      </c>
      <c r="N17" s="204">
        <v>10034804.23</v>
      </c>
      <c r="O17" s="231">
        <v>18895</v>
      </c>
      <c r="P17" s="232">
        <v>848176970.69000006</v>
      </c>
      <c r="Q17" s="231">
        <v>10753</v>
      </c>
      <c r="R17" s="232">
        <v>512142194.56999999</v>
      </c>
      <c r="S17" s="231">
        <v>26198</v>
      </c>
      <c r="T17" s="232">
        <v>1167307487.23</v>
      </c>
      <c r="U17" s="231">
        <v>3450</v>
      </c>
      <c r="V17" s="232">
        <v>193011678.03</v>
      </c>
    </row>
    <row r="18" spans="2:22" x14ac:dyDescent="0.25">
      <c r="B18" s="207" t="s">
        <v>115</v>
      </c>
      <c r="C18" s="616" t="s">
        <v>2</v>
      </c>
      <c r="D18" s="417"/>
      <c r="E18" s="216">
        <v>418019</v>
      </c>
      <c r="F18" s="217">
        <v>1</v>
      </c>
      <c r="G18" s="218">
        <v>6517524646.96</v>
      </c>
      <c r="H18" s="217">
        <v>1</v>
      </c>
      <c r="I18" s="208">
        <v>66265</v>
      </c>
      <c r="J18" s="209">
        <v>527459843.06999999</v>
      </c>
      <c r="K18" s="208">
        <v>350414</v>
      </c>
      <c r="L18" s="209">
        <v>5958464850.3599997</v>
      </c>
      <c r="M18" s="208">
        <v>1340</v>
      </c>
      <c r="N18" s="209">
        <v>31599953.530000001</v>
      </c>
      <c r="O18" s="234">
        <v>209975</v>
      </c>
      <c r="P18" s="235">
        <v>3714368535.9299998</v>
      </c>
      <c r="Q18" s="234">
        <v>208044</v>
      </c>
      <c r="R18" s="235">
        <v>2803156111.0300002</v>
      </c>
      <c r="S18" s="234">
        <v>402057</v>
      </c>
      <c r="T18" s="235">
        <v>6168210859.6199999</v>
      </c>
      <c r="U18" s="234">
        <v>15962</v>
      </c>
      <c r="V18" s="235">
        <v>349313787.33999997</v>
      </c>
    </row>
    <row r="19" spans="2:22" x14ac:dyDescent="0.25">
      <c r="B19" s="181" t="s">
        <v>2</v>
      </c>
      <c r="C19" s="565" t="s">
        <v>2</v>
      </c>
      <c r="D19" s="374"/>
      <c r="E19" s="182" t="s">
        <v>2</v>
      </c>
      <c r="F19" s="182" t="s">
        <v>2</v>
      </c>
      <c r="G19" s="182" t="s">
        <v>2</v>
      </c>
      <c r="H19" s="182" t="s">
        <v>2</v>
      </c>
      <c r="I19" s="182" t="s">
        <v>2</v>
      </c>
      <c r="J19" s="182" t="s">
        <v>2</v>
      </c>
      <c r="K19" s="182" t="s">
        <v>2</v>
      </c>
      <c r="L19" s="182" t="s">
        <v>2</v>
      </c>
      <c r="M19" s="182" t="s">
        <v>2</v>
      </c>
      <c r="N19" s="182" t="s">
        <v>2</v>
      </c>
      <c r="O19" s="182" t="s">
        <v>2</v>
      </c>
      <c r="P19" s="182" t="s">
        <v>2</v>
      </c>
      <c r="Q19" s="182" t="s">
        <v>2</v>
      </c>
      <c r="R19" s="182" t="s">
        <v>2</v>
      </c>
      <c r="S19" s="182" t="s">
        <v>2</v>
      </c>
      <c r="T19" s="182" t="s">
        <v>2</v>
      </c>
      <c r="U19" s="182" t="s">
        <v>2</v>
      </c>
      <c r="V19" s="182" t="s">
        <v>2</v>
      </c>
    </row>
    <row r="20" spans="2:22" x14ac:dyDescent="0.25">
      <c r="B20" s="681" t="s">
        <v>886</v>
      </c>
      <c r="C20" s="417"/>
      <c r="D20" s="417"/>
      <c r="E20" s="239" t="s">
        <v>2</v>
      </c>
      <c r="F20" s="182" t="s">
        <v>2</v>
      </c>
      <c r="G20" s="182" t="s">
        <v>2</v>
      </c>
      <c r="H20" s="182" t="s">
        <v>2</v>
      </c>
      <c r="I20" s="182" t="s">
        <v>2</v>
      </c>
      <c r="J20" s="182" t="s">
        <v>2</v>
      </c>
      <c r="K20" s="182" t="s">
        <v>2</v>
      </c>
      <c r="L20" s="182" t="s">
        <v>2</v>
      </c>
      <c r="M20" s="182" t="s">
        <v>2</v>
      </c>
      <c r="N20" s="182" t="s">
        <v>2</v>
      </c>
      <c r="O20" s="182" t="s">
        <v>2</v>
      </c>
      <c r="P20" s="182" t="s">
        <v>2</v>
      </c>
      <c r="Q20" s="182" t="s">
        <v>2</v>
      </c>
      <c r="R20" s="182" t="s">
        <v>2</v>
      </c>
      <c r="S20" s="182" t="s">
        <v>2</v>
      </c>
      <c r="T20" s="182" t="s">
        <v>2</v>
      </c>
      <c r="U20" s="182" t="s">
        <v>2</v>
      </c>
      <c r="V20" s="182" t="s">
        <v>2</v>
      </c>
    </row>
    <row r="21" spans="2:22" x14ac:dyDescent="0.25">
      <c r="B21" s="682" t="s">
        <v>887</v>
      </c>
      <c r="C21" s="417"/>
      <c r="D21" s="417"/>
      <c r="E21" s="51">
        <v>0</v>
      </c>
      <c r="F21" s="182" t="s">
        <v>2</v>
      </c>
      <c r="G21" s="182" t="s">
        <v>2</v>
      </c>
      <c r="H21" s="182" t="s">
        <v>2</v>
      </c>
      <c r="I21" s="182" t="s">
        <v>2</v>
      </c>
      <c r="J21" s="182" t="s">
        <v>2</v>
      </c>
      <c r="K21" s="182" t="s">
        <v>2</v>
      </c>
      <c r="L21" s="182" t="s">
        <v>2</v>
      </c>
      <c r="M21" s="182" t="s">
        <v>2</v>
      </c>
      <c r="N21" s="182" t="s">
        <v>2</v>
      </c>
      <c r="O21" s="182" t="s">
        <v>2</v>
      </c>
      <c r="P21" s="182" t="s">
        <v>2</v>
      </c>
      <c r="Q21" s="182" t="s">
        <v>2</v>
      </c>
      <c r="R21" s="182" t="s">
        <v>2</v>
      </c>
      <c r="S21" s="182" t="s">
        <v>2</v>
      </c>
      <c r="T21" s="182" t="s">
        <v>2</v>
      </c>
      <c r="U21" s="182" t="s">
        <v>2</v>
      </c>
      <c r="V21" s="182" t="s">
        <v>2</v>
      </c>
    </row>
    <row r="22" spans="2:22" x14ac:dyDescent="0.25">
      <c r="B22" s="683" t="s">
        <v>888</v>
      </c>
      <c r="C22" s="417"/>
      <c r="D22" s="417"/>
      <c r="E22" s="54">
        <v>271786.75</v>
      </c>
      <c r="F22" s="182" t="s">
        <v>2</v>
      </c>
      <c r="G22" s="182" t="s">
        <v>2</v>
      </c>
      <c r="H22" s="182" t="s">
        <v>2</v>
      </c>
      <c r="I22" s="182" t="s">
        <v>2</v>
      </c>
      <c r="J22" s="182" t="s">
        <v>2</v>
      </c>
      <c r="K22" s="182" t="s">
        <v>2</v>
      </c>
      <c r="L22" s="182" t="s">
        <v>2</v>
      </c>
      <c r="M22" s="182" t="s">
        <v>2</v>
      </c>
      <c r="N22" s="182" t="s">
        <v>2</v>
      </c>
      <c r="O22" s="182" t="s">
        <v>2</v>
      </c>
      <c r="P22" s="182" t="s">
        <v>2</v>
      </c>
      <c r="Q22" s="182" t="s">
        <v>2</v>
      </c>
      <c r="R22" s="182" t="s">
        <v>2</v>
      </c>
      <c r="S22" s="182" t="s">
        <v>2</v>
      </c>
      <c r="T22" s="182" t="s">
        <v>2</v>
      </c>
      <c r="U22" s="182" t="s">
        <v>2</v>
      </c>
      <c r="V22" s="182" t="s">
        <v>2</v>
      </c>
    </row>
    <row r="23" spans="2:22" x14ac:dyDescent="0.25">
      <c r="B23" s="682" t="s">
        <v>889</v>
      </c>
      <c r="C23" s="417"/>
      <c r="D23" s="417"/>
      <c r="E23" s="51">
        <v>15591.46</v>
      </c>
      <c r="F23" s="182" t="s">
        <v>2</v>
      </c>
      <c r="G23" s="182" t="s">
        <v>2</v>
      </c>
      <c r="H23" s="182" t="s">
        <v>2</v>
      </c>
      <c r="I23" s="182" t="s">
        <v>2</v>
      </c>
      <c r="J23" s="182" t="s">
        <v>2</v>
      </c>
      <c r="K23" s="182" t="s">
        <v>2</v>
      </c>
      <c r="L23" s="182" t="s">
        <v>2</v>
      </c>
      <c r="M23" s="182" t="s">
        <v>2</v>
      </c>
      <c r="N23" s="182" t="s">
        <v>2</v>
      </c>
      <c r="O23" s="182" t="s">
        <v>2</v>
      </c>
      <c r="P23" s="182" t="s">
        <v>2</v>
      </c>
      <c r="Q23" s="182" t="s">
        <v>2</v>
      </c>
      <c r="R23" s="182" t="s">
        <v>2</v>
      </c>
      <c r="S23" s="182" t="s">
        <v>2</v>
      </c>
      <c r="T23" s="182" t="s">
        <v>2</v>
      </c>
      <c r="U23" s="182" t="s">
        <v>2</v>
      </c>
      <c r="V23" s="182" t="s">
        <v>2</v>
      </c>
    </row>
    <row r="24" spans="2:22" x14ac:dyDescent="0.25">
      <c r="B24" s="236" t="s">
        <v>2</v>
      </c>
      <c r="C24" s="677" t="s">
        <v>2</v>
      </c>
      <c r="D24" s="374"/>
      <c r="E24" s="182" t="s">
        <v>2</v>
      </c>
      <c r="F24" s="182" t="s">
        <v>2</v>
      </c>
      <c r="G24" s="182" t="s">
        <v>2</v>
      </c>
      <c r="H24" s="182" t="s">
        <v>2</v>
      </c>
      <c r="I24" s="182" t="s">
        <v>2</v>
      </c>
      <c r="J24" s="182" t="s">
        <v>2</v>
      </c>
      <c r="K24" s="182" t="s">
        <v>2</v>
      </c>
      <c r="L24" s="182" t="s">
        <v>2</v>
      </c>
      <c r="M24" s="182" t="s">
        <v>2</v>
      </c>
      <c r="N24" s="182" t="s">
        <v>2</v>
      </c>
      <c r="O24" s="182" t="s">
        <v>2</v>
      </c>
      <c r="P24" s="182" t="s">
        <v>2</v>
      </c>
      <c r="Q24" s="182" t="s">
        <v>2</v>
      </c>
      <c r="R24" s="182" t="s">
        <v>2</v>
      </c>
      <c r="S24" s="182" t="s">
        <v>2</v>
      </c>
      <c r="T24" s="182" t="s">
        <v>2</v>
      </c>
      <c r="U24" s="182" t="s">
        <v>2</v>
      </c>
      <c r="V24" s="182" t="s">
        <v>2</v>
      </c>
    </row>
    <row r="25" spans="2:22" x14ac:dyDescent="0.25">
      <c r="B25" s="181" t="s">
        <v>2</v>
      </c>
      <c r="C25" s="565" t="s">
        <v>2</v>
      </c>
      <c r="D25" s="374"/>
      <c r="E25" s="182" t="s">
        <v>2</v>
      </c>
      <c r="F25" s="182" t="s">
        <v>2</v>
      </c>
      <c r="G25" s="182" t="s">
        <v>2</v>
      </c>
      <c r="H25" s="182" t="s">
        <v>2</v>
      </c>
      <c r="I25" s="182" t="s">
        <v>2</v>
      </c>
      <c r="J25" s="182" t="s">
        <v>2</v>
      </c>
      <c r="K25" s="182" t="s">
        <v>2</v>
      </c>
      <c r="L25" s="182" t="s">
        <v>2</v>
      </c>
      <c r="M25" s="182" t="s">
        <v>2</v>
      </c>
      <c r="N25" s="182" t="s">
        <v>2</v>
      </c>
      <c r="O25" s="182" t="s">
        <v>2</v>
      </c>
      <c r="P25" s="182" t="s">
        <v>2</v>
      </c>
      <c r="Q25" s="182" t="s">
        <v>2</v>
      </c>
      <c r="R25" s="182" t="s">
        <v>2</v>
      </c>
      <c r="S25" s="182" t="s">
        <v>2</v>
      </c>
      <c r="T25" s="182" t="s">
        <v>2</v>
      </c>
      <c r="U25" s="182" t="s">
        <v>2</v>
      </c>
      <c r="V25" s="182" t="s">
        <v>2</v>
      </c>
    </row>
    <row r="26" spans="2:22" x14ac:dyDescent="0.25">
      <c r="B26" s="230" t="s">
        <v>2</v>
      </c>
      <c r="C26" s="674" t="s">
        <v>2</v>
      </c>
      <c r="D26" s="374"/>
      <c r="E26" s="680" t="s">
        <v>866</v>
      </c>
      <c r="F26" s="584"/>
      <c r="G26" s="584"/>
      <c r="H26" s="585"/>
      <c r="I26" s="562" t="s">
        <v>687</v>
      </c>
      <c r="J26" s="417"/>
      <c r="K26" s="417"/>
      <c r="L26" s="417"/>
      <c r="M26" s="417"/>
      <c r="N26" s="418"/>
      <c r="O26" s="562" t="s">
        <v>108</v>
      </c>
      <c r="P26" s="417"/>
      <c r="Q26" s="417"/>
      <c r="R26" s="418"/>
      <c r="S26" s="562" t="s">
        <v>688</v>
      </c>
      <c r="T26" s="417"/>
      <c r="U26" s="417"/>
      <c r="V26" s="418"/>
    </row>
    <row r="27" spans="2:22" ht="18" customHeight="1" x14ac:dyDescent="0.25">
      <c r="C27" s="674" t="s">
        <v>2</v>
      </c>
      <c r="D27" s="374"/>
      <c r="E27" s="676" t="s">
        <v>2</v>
      </c>
      <c r="F27" s="374"/>
      <c r="G27" s="374"/>
      <c r="H27" s="385"/>
      <c r="I27" s="562" t="s">
        <v>689</v>
      </c>
      <c r="J27" s="418"/>
      <c r="K27" s="562" t="s">
        <v>690</v>
      </c>
      <c r="L27" s="418"/>
      <c r="M27" s="562" t="s">
        <v>691</v>
      </c>
      <c r="N27" s="418"/>
      <c r="O27" s="562" t="s">
        <v>692</v>
      </c>
      <c r="P27" s="418"/>
      <c r="Q27" s="562" t="s">
        <v>693</v>
      </c>
      <c r="R27" s="418"/>
      <c r="S27" s="562" t="s">
        <v>694</v>
      </c>
      <c r="T27" s="418"/>
      <c r="U27" s="562" t="s">
        <v>695</v>
      </c>
      <c r="V27" s="418"/>
    </row>
    <row r="28" spans="2:22" ht="60" x14ac:dyDescent="0.25">
      <c r="B28" s="424" t="s">
        <v>890</v>
      </c>
      <c r="C28" s="417"/>
      <c r="D28" s="418"/>
      <c r="E28" s="37" t="s">
        <v>697</v>
      </c>
      <c r="F28" s="37" t="s">
        <v>110</v>
      </c>
      <c r="G28" s="37" t="s">
        <v>111</v>
      </c>
      <c r="H28" s="37" t="s">
        <v>709</v>
      </c>
      <c r="I28" s="183" t="s">
        <v>697</v>
      </c>
      <c r="J28" s="183" t="s">
        <v>111</v>
      </c>
      <c r="K28" s="183" t="s">
        <v>697</v>
      </c>
      <c r="L28" s="183" t="s">
        <v>111</v>
      </c>
      <c r="M28" s="183" t="s">
        <v>697</v>
      </c>
      <c r="N28" s="183" t="s">
        <v>111</v>
      </c>
      <c r="O28" s="183" t="s">
        <v>697</v>
      </c>
      <c r="P28" s="183" t="s">
        <v>111</v>
      </c>
      <c r="Q28" s="183" t="s">
        <v>697</v>
      </c>
      <c r="R28" s="183" t="s">
        <v>111</v>
      </c>
      <c r="S28" s="183" t="s">
        <v>697</v>
      </c>
      <c r="T28" s="183" t="s">
        <v>111</v>
      </c>
      <c r="U28" s="183" t="s">
        <v>697</v>
      </c>
      <c r="V28" s="183" t="s">
        <v>111</v>
      </c>
    </row>
    <row r="29" spans="2:22" x14ac:dyDescent="0.25">
      <c r="B29" s="89" t="s">
        <v>879</v>
      </c>
      <c r="C29" s="607" t="s">
        <v>2</v>
      </c>
      <c r="D29" s="374"/>
      <c r="E29" s="212">
        <v>8239</v>
      </c>
      <c r="F29" s="215">
        <v>1.97096304234975E-2</v>
      </c>
      <c r="G29" s="214">
        <v>15192856.42</v>
      </c>
      <c r="H29" s="215">
        <v>2.33107770863383E-3</v>
      </c>
      <c r="I29" s="206">
        <v>8042</v>
      </c>
      <c r="J29" s="205">
        <v>14649551.49</v>
      </c>
      <c r="K29" s="206">
        <v>197</v>
      </c>
      <c r="L29" s="205">
        <v>543304.93000000005</v>
      </c>
      <c r="M29" s="206">
        <v>0</v>
      </c>
      <c r="N29" s="205">
        <v>0</v>
      </c>
      <c r="O29" s="233">
        <v>133</v>
      </c>
      <c r="P29" s="214">
        <v>216515.21</v>
      </c>
      <c r="Q29" s="233">
        <v>8106</v>
      </c>
      <c r="R29" s="214">
        <v>14976341.210000001</v>
      </c>
      <c r="S29" s="233">
        <v>8080</v>
      </c>
      <c r="T29" s="214">
        <v>14908705.710000001</v>
      </c>
      <c r="U29" s="233">
        <v>159</v>
      </c>
      <c r="V29" s="214">
        <v>284150.71000000002</v>
      </c>
    </row>
    <row r="30" spans="2:22" x14ac:dyDescent="0.25">
      <c r="B30" s="202" t="s">
        <v>880</v>
      </c>
      <c r="C30" s="599" t="s">
        <v>2</v>
      </c>
      <c r="D30" s="374"/>
      <c r="E30" s="210">
        <v>33128</v>
      </c>
      <c r="F30" s="40">
        <v>7.9249986244644396E-2</v>
      </c>
      <c r="G30" s="41">
        <v>152902467.78999999</v>
      </c>
      <c r="H30" s="40">
        <v>2.3460205533909099E-2</v>
      </c>
      <c r="I30" s="203">
        <v>20762</v>
      </c>
      <c r="J30" s="204">
        <v>87355650.620000005</v>
      </c>
      <c r="K30" s="203">
        <v>12355</v>
      </c>
      <c r="L30" s="204">
        <v>65485570.780000001</v>
      </c>
      <c r="M30" s="203">
        <v>11</v>
      </c>
      <c r="N30" s="204">
        <v>61246.39</v>
      </c>
      <c r="O30" s="231">
        <v>1320</v>
      </c>
      <c r="P30" s="232">
        <v>4276319.53</v>
      </c>
      <c r="Q30" s="231">
        <v>31808</v>
      </c>
      <c r="R30" s="232">
        <v>148626148.25999999</v>
      </c>
      <c r="S30" s="231">
        <v>32422</v>
      </c>
      <c r="T30" s="232">
        <v>150454667.50999999</v>
      </c>
      <c r="U30" s="231">
        <v>706</v>
      </c>
      <c r="V30" s="232">
        <v>2447800.2799999998</v>
      </c>
    </row>
    <row r="31" spans="2:22" x14ac:dyDescent="0.25">
      <c r="B31" s="89" t="s">
        <v>881</v>
      </c>
      <c r="C31" s="607" t="s">
        <v>2</v>
      </c>
      <c r="D31" s="374"/>
      <c r="E31" s="212">
        <v>72391</v>
      </c>
      <c r="F31" s="215">
        <v>0.173176338874549</v>
      </c>
      <c r="G31" s="214">
        <v>625120937.38999999</v>
      </c>
      <c r="H31" s="215">
        <v>9.5913858596849103E-2</v>
      </c>
      <c r="I31" s="206">
        <v>17607</v>
      </c>
      <c r="J31" s="205">
        <v>133668423.5</v>
      </c>
      <c r="K31" s="206">
        <v>54745</v>
      </c>
      <c r="L31" s="205">
        <v>491059694.42000002</v>
      </c>
      <c r="M31" s="206">
        <v>39</v>
      </c>
      <c r="N31" s="205">
        <v>392819.47</v>
      </c>
      <c r="O31" s="233">
        <v>19973</v>
      </c>
      <c r="P31" s="214">
        <v>160905855.41999999</v>
      </c>
      <c r="Q31" s="233">
        <v>52418</v>
      </c>
      <c r="R31" s="214">
        <v>464215081.97000003</v>
      </c>
      <c r="S31" s="233">
        <v>70688</v>
      </c>
      <c r="T31" s="214">
        <v>614972521.95000005</v>
      </c>
      <c r="U31" s="233">
        <v>1703</v>
      </c>
      <c r="V31" s="214">
        <v>10148415.439999999</v>
      </c>
    </row>
    <row r="32" spans="2:22" x14ac:dyDescent="0.25">
      <c r="B32" s="202" t="s">
        <v>882</v>
      </c>
      <c r="C32" s="599" t="s">
        <v>2</v>
      </c>
      <c r="D32" s="374"/>
      <c r="E32" s="210">
        <v>102895</v>
      </c>
      <c r="F32" s="40">
        <v>0.24614909848595401</v>
      </c>
      <c r="G32" s="41">
        <v>1273344672.6700001</v>
      </c>
      <c r="H32" s="40">
        <v>0.19537243687508499</v>
      </c>
      <c r="I32" s="203">
        <v>9483</v>
      </c>
      <c r="J32" s="204">
        <v>99549167.930000007</v>
      </c>
      <c r="K32" s="203">
        <v>93298</v>
      </c>
      <c r="L32" s="204">
        <v>1172251150.8</v>
      </c>
      <c r="M32" s="203">
        <v>114</v>
      </c>
      <c r="N32" s="204">
        <v>1544353.94</v>
      </c>
      <c r="O32" s="231">
        <v>51749</v>
      </c>
      <c r="P32" s="232">
        <v>605318012.88999999</v>
      </c>
      <c r="Q32" s="231">
        <v>51146</v>
      </c>
      <c r="R32" s="232">
        <v>668026659.77999997</v>
      </c>
      <c r="S32" s="231">
        <v>100261</v>
      </c>
      <c r="T32" s="232">
        <v>1250339427.96</v>
      </c>
      <c r="U32" s="231">
        <v>2634</v>
      </c>
      <c r="V32" s="232">
        <v>23005244.710000001</v>
      </c>
    </row>
    <row r="33" spans="2:22" x14ac:dyDescent="0.25">
      <c r="B33" s="89" t="s">
        <v>883</v>
      </c>
      <c r="C33" s="607" t="s">
        <v>2</v>
      </c>
      <c r="D33" s="374"/>
      <c r="E33" s="212">
        <v>85087</v>
      </c>
      <c r="F33" s="215">
        <v>0.20354816407866599</v>
      </c>
      <c r="G33" s="214">
        <v>1342299899.02</v>
      </c>
      <c r="H33" s="215">
        <v>0.205952408579858</v>
      </c>
      <c r="I33" s="206">
        <v>4565</v>
      </c>
      <c r="J33" s="205">
        <v>59690132.689999998</v>
      </c>
      <c r="K33" s="206">
        <v>80269</v>
      </c>
      <c r="L33" s="205">
        <v>1278045623.5</v>
      </c>
      <c r="M33" s="206">
        <v>253</v>
      </c>
      <c r="N33" s="205">
        <v>4564142.83</v>
      </c>
      <c r="O33" s="233">
        <v>54416</v>
      </c>
      <c r="P33" s="214">
        <v>830170761.01999998</v>
      </c>
      <c r="Q33" s="233">
        <v>30671</v>
      </c>
      <c r="R33" s="214">
        <v>512129138</v>
      </c>
      <c r="S33" s="233">
        <v>82618</v>
      </c>
      <c r="T33" s="214">
        <v>1311370935.9400001</v>
      </c>
      <c r="U33" s="233">
        <v>2469</v>
      </c>
      <c r="V33" s="214">
        <v>30928963.079999998</v>
      </c>
    </row>
    <row r="34" spans="2:22" x14ac:dyDescent="0.25">
      <c r="B34" s="202" t="s">
        <v>891</v>
      </c>
      <c r="C34" s="599" t="s">
        <v>2</v>
      </c>
      <c r="D34" s="374"/>
      <c r="E34" s="210">
        <v>52923</v>
      </c>
      <c r="F34" s="40">
        <v>0.12660429310629401</v>
      </c>
      <c r="G34" s="41">
        <v>1031816701.52</v>
      </c>
      <c r="H34" s="40">
        <v>0.15831420016206199</v>
      </c>
      <c r="I34" s="203">
        <v>2606</v>
      </c>
      <c r="J34" s="204">
        <v>41934424.140000001</v>
      </c>
      <c r="K34" s="203">
        <v>49982</v>
      </c>
      <c r="L34" s="204">
        <v>982783271.94000006</v>
      </c>
      <c r="M34" s="203">
        <v>335</v>
      </c>
      <c r="N34" s="204">
        <v>7099005.4400000004</v>
      </c>
      <c r="O34" s="231">
        <v>37288</v>
      </c>
      <c r="P34" s="232">
        <v>706358371.35000002</v>
      </c>
      <c r="Q34" s="231">
        <v>15635</v>
      </c>
      <c r="R34" s="232">
        <v>325458330.17000002</v>
      </c>
      <c r="S34" s="231">
        <v>50539</v>
      </c>
      <c r="T34" s="232">
        <v>991873859.07000005</v>
      </c>
      <c r="U34" s="231">
        <v>2384</v>
      </c>
      <c r="V34" s="232">
        <v>39942842.450000003</v>
      </c>
    </row>
    <row r="35" spans="2:22" x14ac:dyDescent="0.25">
      <c r="B35" s="89" t="s">
        <v>885</v>
      </c>
      <c r="C35" s="607" t="s">
        <v>2</v>
      </c>
      <c r="D35" s="374"/>
      <c r="E35" s="212">
        <v>63356</v>
      </c>
      <c r="F35" s="215">
        <v>0.151562488786395</v>
      </c>
      <c r="G35" s="214">
        <v>2076847112.1500001</v>
      </c>
      <c r="H35" s="215">
        <v>0.31865581254360298</v>
      </c>
      <c r="I35" s="206">
        <v>3200</v>
      </c>
      <c r="J35" s="205">
        <v>90612492.700000003</v>
      </c>
      <c r="K35" s="206">
        <v>59568</v>
      </c>
      <c r="L35" s="205">
        <v>1968296233.99</v>
      </c>
      <c r="M35" s="206">
        <v>588</v>
      </c>
      <c r="N35" s="205">
        <v>17938385.460000001</v>
      </c>
      <c r="O35" s="233">
        <v>45096</v>
      </c>
      <c r="P35" s="214">
        <v>1407122700.51</v>
      </c>
      <c r="Q35" s="233">
        <v>18260</v>
      </c>
      <c r="R35" s="214">
        <v>669724411.63999999</v>
      </c>
      <c r="S35" s="233">
        <v>57449</v>
      </c>
      <c r="T35" s="214">
        <v>1834290741.48</v>
      </c>
      <c r="U35" s="233">
        <v>5907</v>
      </c>
      <c r="V35" s="214">
        <v>242556370.66999999</v>
      </c>
    </row>
    <row r="36" spans="2:22" x14ac:dyDescent="0.25">
      <c r="B36" s="207" t="s">
        <v>115</v>
      </c>
      <c r="C36" s="616" t="s">
        <v>2</v>
      </c>
      <c r="D36" s="417"/>
      <c r="E36" s="216">
        <v>418019</v>
      </c>
      <c r="F36" s="217">
        <v>1</v>
      </c>
      <c r="G36" s="218">
        <v>6517524646.96</v>
      </c>
      <c r="H36" s="217">
        <v>1</v>
      </c>
      <c r="I36" s="208">
        <v>66265</v>
      </c>
      <c r="J36" s="209">
        <v>527459843.06999999</v>
      </c>
      <c r="K36" s="208">
        <v>350414</v>
      </c>
      <c r="L36" s="209">
        <v>5958464850.3599997</v>
      </c>
      <c r="M36" s="208">
        <v>1340</v>
      </c>
      <c r="N36" s="209">
        <v>31599953.530000001</v>
      </c>
      <c r="O36" s="234">
        <v>209975</v>
      </c>
      <c r="P36" s="235">
        <v>3714368535.9299998</v>
      </c>
      <c r="Q36" s="234">
        <v>208044</v>
      </c>
      <c r="R36" s="235">
        <v>2803156111.0300002</v>
      </c>
      <c r="S36" s="234">
        <v>402057</v>
      </c>
      <c r="T36" s="235">
        <v>6168210859.6199999</v>
      </c>
      <c r="U36" s="234">
        <v>15962</v>
      </c>
      <c r="V36" s="235">
        <v>349313787.33999997</v>
      </c>
    </row>
    <row r="37" spans="2:22" x14ac:dyDescent="0.25">
      <c r="B37" s="181" t="s">
        <v>2</v>
      </c>
      <c r="C37" s="565" t="s">
        <v>2</v>
      </c>
      <c r="D37" s="374"/>
      <c r="E37" s="182" t="s">
        <v>2</v>
      </c>
      <c r="F37" s="182" t="s">
        <v>2</v>
      </c>
      <c r="G37" s="182" t="s">
        <v>2</v>
      </c>
      <c r="H37" s="182" t="s">
        <v>2</v>
      </c>
      <c r="I37" s="182" t="s">
        <v>2</v>
      </c>
      <c r="J37" s="182" t="s">
        <v>2</v>
      </c>
      <c r="K37" s="182" t="s">
        <v>2</v>
      </c>
      <c r="L37" s="182" t="s">
        <v>2</v>
      </c>
      <c r="M37" s="182" t="s">
        <v>2</v>
      </c>
      <c r="N37" s="182" t="s">
        <v>2</v>
      </c>
      <c r="O37" s="182" t="s">
        <v>2</v>
      </c>
      <c r="P37" s="182" t="s">
        <v>2</v>
      </c>
      <c r="Q37" s="182" t="s">
        <v>2</v>
      </c>
      <c r="R37" s="182" t="s">
        <v>2</v>
      </c>
      <c r="S37" s="182" t="s">
        <v>2</v>
      </c>
      <c r="T37" s="182" t="s">
        <v>2</v>
      </c>
      <c r="U37" s="182" t="s">
        <v>2</v>
      </c>
      <c r="V37" s="182" t="s">
        <v>2</v>
      </c>
    </row>
    <row r="38" spans="2:22" x14ac:dyDescent="0.25">
      <c r="B38" s="681" t="s">
        <v>886</v>
      </c>
      <c r="C38" s="417"/>
      <c r="D38" s="417"/>
      <c r="E38" s="239" t="s">
        <v>2</v>
      </c>
      <c r="F38" s="182" t="s">
        <v>2</v>
      </c>
      <c r="G38" s="182" t="s">
        <v>2</v>
      </c>
      <c r="H38" s="182" t="s">
        <v>2</v>
      </c>
      <c r="I38" s="182" t="s">
        <v>2</v>
      </c>
      <c r="J38" s="182" t="s">
        <v>2</v>
      </c>
      <c r="K38" s="182" t="s">
        <v>2</v>
      </c>
      <c r="L38" s="182" t="s">
        <v>2</v>
      </c>
      <c r="M38" s="182" t="s">
        <v>2</v>
      </c>
      <c r="N38" s="182" t="s">
        <v>2</v>
      </c>
      <c r="O38" s="182" t="s">
        <v>2</v>
      </c>
      <c r="P38" s="182" t="s">
        <v>2</v>
      </c>
      <c r="Q38" s="182" t="s">
        <v>2</v>
      </c>
      <c r="R38" s="182" t="s">
        <v>2</v>
      </c>
      <c r="S38" s="182" t="s">
        <v>2</v>
      </c>
      <c r="T38" s="182" t="s">
        <v>2</v>
      </c>
      <c r="U38" s="182" t="s">
        <v>2</v>
      </c>
      <c r="V38" s="182" t="s">
        <v>2</v>
      </c>
    </row>
    <row r="39" spans="2:22" x14ac:dyDescent="0.25">
      <c r="B39" s="682" t="s">
        <v>892</v>
      </c>
      <c r="C39" s="417"/>
      <c r="D39" s="417"/>
      <c r="E39" s="51">
        <v>1000</v>
      </c>
      <c r="F39" s="182" t="s">
        <v>2</v>
      </c>
      <c r="G39" s="182" t="s">
        <v>2</v>
      </c>
      <c r="H39" s="182" t="s">
        <v>2</v>
      </c>
      <c r="I39" s="182" t="s">
        <v>2</v>
      </c>
      <c r="J39" s="182" t="s">
        <v>2</v>
      </c>
      <c r="K39" s="182" t="s">
        <v>2</v>
      </c>
      <c r="L39" s="182" t="s">
        <v>2</v>
      </c>
      <c r="M39" s="182" t="s">
        <v>2</v>
      </c>
      <c r="N39" s="182" t="s">
        <v>2</v>
      </c>
      <c r="O39" s="182" t="s">
        <v>2</v>
      </c>
      <c r="P39" s="182" t="s">
        <v>2</v>
      </c>
      <c r="Q39" s="182" t="s">
        <v>2</v>
      </c>
      <c r="R39" s="182" t="s">
        <v>2</v>
      </c>
      <c r="S39" s="182" t="s">
        <v>2</v>
      </c>
      <c r="T39" s="182" t="s">
        <v>2</v>
      </c>
      <c r="U39" s="182" t="s">
        <v>2</v>
      </c>
      <c r="V39" s="182" t="s">
        <v>2</v>
      </c>
    </row>
    <row r="40" spans="2:22" x14ac:dyDescent="0.25">
      <c r="B40" s="683" t="s">
        <v>893</v>
      </c>
      <c r="C40" s="417"/>
      <c r="D40" s="417"/>
      <c r="E40" s="54">
        <v>383021.6</v>
      </c>
      <c r="F40" s="182" t="s">
        <v>2</v>
      </c>
      <c r="G40" s="182" t="s">
        <v>2</v>
      </c>
      <c r="H40" s="182" t="s">
        <v>2</v>
      </c>
      <c r="I40" s="182" t="s">
        <v>2</v>
      </c>
      <c r="J40" s="182" t="s">
        <v>2</v>
      </c>
      <c r="K40" s="182" t="s">
        <v>2</v>
      </c>
      <c r="L40" s="182" t="s">
        <v>2</v>
      </c>
      <c r="M40" s="182" t="s">
        <v>2</v>
      </c>
      <c r="N40" s="182" t="s">
        <v>2</v>
      </c>
      <c r="O40" s="182" t="s">
        <v>2</v>
      </c>
      <c r="P40" s="182" t="s">
        <v>2</v>
      </c>
      <c r="Q40" s="182" t="s">
        <v>2</v>
      </c>
      <c r="R40" s="182" t="s">
        <v>2</v>
      </c>
      <c r="S40" s="182" t="s">
        <v>2</v>
      </c>
      <c r="T40" s="182" t="s">
        <v>2</v>
      </c>
      <c r="U40" s="182" t="s">
        <v>2</v>
      </c>
      <c r="V40" s="182" t="s">
        <v>2</v>
      </c>
    </row>
    <row r="41" spans="2:22" x14ac:dyDescent="0.25">
      <c r="B41" s="682" t="s">
        <v>894</v>
      </c>
      <c r="C41" s="417"/>
      <c r="D41" s="417"/>
      <c r="E41" s="51">
        <v>21948.16</v>
      </c>
      <c r="F41" s="182" t="s">
        <v>2</v>
      </c>
      <c r="G41" s="182" t="s">
        <v>2</v>
      </c>
      <c r="H41" s="182" t="s">
        <v>2</v>
      </c>
      <c r="I41" s="182" t="s">
        <v>2</v>
      </c>
      <c r="J41" s="182" t="s">
        <v>2</v>
      </c>
      <c r="K41" s="182" t="s">
        <v>2</v>
      </c>
      <c r="L41" s="182" t="s">
        <v>2</v>
      </c>
      <c r="M41" s="182" t="s">
        <v>2</v>
      </c>
      <c r="N41" s="182" t="s">
        <v>2</v>
      </c>
      <c r="O41" s="182" t="s">
        <v>2</v>
      </c>
      <c r="P41" s="182" t="s">
        <v>2</v>
      </c>
      <c r="Q41" s="182" t="s">
        <v>2</v>
      </c>
      <c r="R41" s="182" t="s">
        <v>2</v>
      </c>
      <c r="S41" s="182" t="s">
        <v>2</v>
      </c>
      <c r="T41" s="182" t="s">
        <v>2</v>
      </c>
      <c r="U41" s="182" t="s">
        <v>2</v>
      </c>
      <c r="V41" s="182" t="s">
        <v>2</v>
      </c>
    </row>
    <row r="42" spans="2:22" x14ac:dyDescent="0.25">
      <c r="B42" s="236" t="s">
        <v>2</v>
      </c>
      <c r="C42" s="677" t="s">
        <v>2</v>
      </c>
      <c r="D42" s="374"/>
      <c r="E42" s="182" t="s">
        <v>2</v>
      </c>
      <c r="F42" s="182" t="s">
        <v>2</v>
      </c>
      <c r="G42" s="182" t="s">
        <v>2</v>
      </c>
      <c r="H42" s="182" t="s">
        <v>2</v>
      </c>
      <c r="I42" s="182" t="s">
        <v>2</v>
      </c>
      <c r="J42" s="182" t="s">
        <v>2</v>
      </c>
      <c r="K42" s="182" t="s">
        <v>2</v>
      </c>
      <c r="L42" s="182" t="s">
        <v>2</v>
      </c>
      <c r="M42" s="182" t="s">
        <v>2</v>
      </c>
      <c r="N42" s="182" t="s">
        <v>2</v>
      </c>
      <c r="O42" s="182" t="s">
        <v>2</v>
      </c>
      <c r="P42" s="182" t="s">
        <v>2</v>
      </c>
      <c r="Q42" s="182" t="s">
        <v>2</v>
      </c>
      <c r="R42" s="182" t="s">
        <v>2</v>
      </c>
      <c r="S42" s="182" t="s">
        <v>2</v>
      </c>
      <c r="T42" s="182" t="s">
        <v>2</v>
      </c>
      <c r="U42" s="182" t="s">
        <v>2</v>
      </c>
      <c r="V42" s="182" t="s">
        <v>2</v>
      </c>
    </row>
    <row r="43" spans="2:22" x14ac:dyDescent="0.25">
      <c r="B43" s="181" t="s">
        <v>2</v>
      </c>
      <c r="C43" s="565" t="s">
        <v>2</v>
      </c>
      <c r="D43" s="374"/>
      <c r="E43" s="182" t="s">
        <v>2</v>
      </c>
      <c r="F43" s="182" t="s">
        <v>2</v>
      </c>
      <c r="G43" s="182" t="s">
        <v>2</v>
      </c>
      <c r="H43" s="182" t="s">
        <v>2</v>
      </c>
      <c r="I43" s="182" t="s">
        <v>2</v>
      </c>
      <c r="J43" s="182" t="s">
        <v>2</v>
      </c>
      <c r="K43" s="182" t="s">
        <v>2</v>
      </c>
      <c r="L43" s="182" t="s">
        <v>2</v>
      </c>
      <c r="M43" s="182" t="s">
        <v>2</v>
      </c>
      <c r="N43" s="182" t="s">
        <v>2</v>
      </c>
      <c r="O43" s="182" t="s">
        <v>2</v>
      </c>
      <c r="P43" s="182" t="s">
        <v>2</v>
      </c>
      <c r="Q43" s="182" t="s">
        <v>2</v>
      </c>
      <c r="R43" s="182" t="s">
        <v>2</v>
      </c>
      <c r="S43" s="182" t="s">
        <v>2</v>
      </c>
      <c r="T43" s="182" t="s">
        <v>2</v>
      </c>
      <c r="U43" s="182" t="s">
        <v>2</v>
      </c>
      <c r="V43" s="182" t="s">
        <v>2</v>
      </c>
    </row>
    <row r="44" spans="2:22" x14ac:dyDescent="0.25">
      <c r="B44" s="230" t="s">
        <v>2</v>
      </c>
      <c r="C44" s="674" t="s">
        <v>2</v>
      </c>
      <c r="D44" s="374"/>
      <c r="E44" s="680" t="s">
        <v>866</v>
      </c>
      <c r="F44" s="584"/>
      <c r="G44" s="584"/>
      <c r="H44" s="585"/>
      <c r="I44" s="562" t="s">
        <v>687</v>
      </c>
      <c r="J44" s="417"/>
      <c r="K44" s="417"/>
      <c r="L44" s="417"/>
      <c r="M44" s="417"/>
      <c r="N44" s="418"/>
      <c r="O44" s="562" t="s">
        <v>108</v>
      </c>
      <c r="P44" s="417"/>
      <c r="Q44" s="417"/>
      <c r="R44" s="418"/>
      <c r="S44" s="562" t="s">
        <v>688</v>
      </c>
      <c r="T44" s="417"/>
      <c r="U44" s="417"/>
      <c r="V44" s="418"/>
    </row>
    <row r="45" spans="2:22" ht="18" customHeight="1" x14ac:dyDescent="0.25">
      <c r="C45" s="674" t="s">
        <v>2</v>
      </c>
      <c r="D45" s="374"/>
      <c r="E45" s="676" t="s">
        <v>2</v>
      </c>
      <c r="F45" s="374"/>
      <c r="G45" s="374"/>
      <c r="H45" s="385"/>
      <c r="I45" s="562" t="s">
        <v>689</v>
      </c>
      <c r="J45" s="418"/>
      <c r="K45" s="562" t="s">
        <v>690</v>
      </c>
      <c r="L45" s="418"/>
      <c r="M45" s="562" t="s">
        <v>691</v>
      </c>
      <c r="N45" s="418"/>
      <c r="O45" s="562" t="s">
        <v>692</v>
      </c>
      <c r="P45" s="418"/>
      <c r="Q45" s="562" t="s">
        <v>693</v>
      </c>
      <c r="R45" s="418"/>
      <c r="S45" s="562" t="s">
        <v>694</v>
      </c>
      <c r="T45" s="418"/>
      <c r="U45" s="562" t="s">
        <v>695</v>
      </c>
      <c r="V45" s="418"/>
    </row>
    <row r="46" spans="2:22" ht="60" x14ac:dyDescent="0.25">
      <c r="B46" s="424" t="s">
        <v>895</v>
      </c>
      <c r="C46" s="417"/>
      <c r="D46" s="418"/>
      <c r="E46" s="37" t="s">
        <v>697</v>
      </c>
      <c r="F46" s="37" t="s">
        <v>110</v>
      </c>
      <c r="G46" s="37" t="s">
        <v>111</v>
      </c>
      <c r="H46" s="37" t="s">
        <v>709</v>
      </c>
      <c r="I46" s="183" t="s">
        <v>697</v>
      </c>
      <c r="J46" s="183" t="s">
        <v>111</v>
      </c>
      <c r="K46" s="183" t="s">
        <v>697</v>
      </c>
      <c r="L46" s="183" t="s">
        <v>111</v>
      </c>
      <c r="M46" s="183" t="s">
        <v>697</v>
      </c>
      <c r="N46" s="183" t="s">
        <v>111</v>
      </c>
      <c r="O46" s="183" t="s">
        <v>697</v>
      </c>
      <c r="P46" s="183" t="s">
        <v>111</v>
      </c>
      <c r="Q46" s="183" t="s">
        <v>697</v>
      </c>
      <c r="R46" s="183" t="s">
        <v>111</v>
      </c>
      <c r="S46" s="183" t="s">
        <v>697</v>
      </c>
      <c r="T46" s="183" t="s">
        <v>111</v>
      </c>
      <c r="U46" s="183" t="s">
        <v>697</v>
      </c>
      <c r="V46" s="183" t="s">
        <v>111</v>
      </c>
    </row>
    <row r="47" spans="2:22" x14ac:dyDescent="0.25">
      <c r="B47" s="202" t="s">
        <v>879</v>
      </c>
      <c r="C47" s="599" t="s">
        <v>2</v>
      </c>
      <c r="D47" s="374"/>
      <c r="E47" s="210">
        <v>58929</v>
      </c>
      <c r="F47" s="40">
        <v>0.140972061078563</v>
      </c>
      <c r="G47" s="41">
        <v>82031180.590000004</v>
      </c>
      <c r="H47" s="40">
        <v>1.2586247852282699E-2</v>
      </c>
      <c r="I47" s="203">
        <v>28028</v>
      </c>
      <c r="J47" s="204">
        <v>64011041.229999997</v>
      </c>
      <c r="K47" s="203">
        <v>30859</v>
      </c>
      <c r="L47" s="204">
        <v>18006891.93</v>
      </c>
      <c r="M47" s="203">
        <v>42</v>
      </c>
      <c r="N47" s="204">
        <v>13247.43</v>
      </c>
      <c r="O47" s="231">
        <v>19089</v>
      </c>
      <c r="P47" s="232">
        <v>6888374.0999999996</v>
      </c>
      <c r="Q47" s="231">
        <v>39840</v>
      </c>
      <c r="R47" s="232">
        <v>75142806.489999995</v>
      </c>
      <c r="S47" s="231">
        <v>56024</v>
      </c>
      <c r="T47" s="232">
        <v>76664032.099999994</v>
      </c>
      <c r="U47" s="231">
        <v>2905</v>
      </c>
      <c r="V47" s="232">
        <v>5367148.49</v>
      </c>
    </row>
    <row r="48" spans="2:22" x14ac:dyDescent="0.25">
      <c r="B48" s="89" t="s">
        <v>880</v>
      </c>
      <c r="C48" s="607" t="s">
        <v>2</v>
      </c>
      <c r="D48" s="374"/>
      <c r="E48" s="212">
        <v>60058</v>
      </c>
      <c r="F48" s="215">
        <v>0.14367289525117299</v>
      </c>
      <c r="G48" s="214">
        <v>466198781.62</v>
      </c>
      <c r="H48" s="215">
        <v>7.1530037379674699E-2</v>
      </c>
      <c r="I48" s="206">
        <v>19466</v>
      </c>
      <c r="J48" s="205">
        <v>143060411.37</v>
      </c>
      <c r="K48" s="206">
        <v>40559</v>
      </c>
      <c r="L48" s="205">
        <v>322889155.57999998</v>
      </c>
      <c r="M48" s="206">
        <v>33</v>
      </c>
      <c r="N48" s="205">
        <v>249214.67</v>
      </c>
      <c r="O48" s="233">
        <v>16645</v>
      </c>
      <c r="P48" s="214">
        <v>134138699.09</v>
      </c>
      <c r="Q48" s="233">
        <v>43413</v>
      </c>
      <c r="R48" s="214">
        <v>332060082.52999997</v>
      </c>
      <c r="S48" s="233">
        <v>57711</v>
      </c>
      <c r="T48" s="214">
        <v>448871366.41000003</v>
      </c>
      <c r="U48" s="233">
        <v>2347</v>
      </c>
      <c r="V48" s="214">
        <v>17327415.210000001</v>
      </c>
    </row>
    <row r="49" spans="2:22" x14ac:dyDescent="0.25">
      <c r="B49" s="202" t="s">
        <v>881</v>
      </c>
      <c r="C49" s="599" t="s">
        <v>2</v>
      </c>
      <c r="D49" s="374"/>
      <c r="E49" s="210">
        <v>98787</v>
      </c>
      <c r="F49" s="40">
        <v>0.23632179398544101</v>
      </c>
      <c r="G49" s="41">
        <v>1218481763.8800001</v>
      </c>
      <c r="H49" s="40">
        <v>0.18695468446725999</v>
      </c>
      <c r="I49" s="203">
        <v>10579</v>
      </c>
      <c r="J49" s="204">
        <v>128849410.87</v>
      </c>
      <c r="K49" s="203">
        <v>88102</v>
      </c>
      <c r="L49" s="204">
        <v>1088333312.72</v>
      </c>
      <c r="M49" s="203">
        <v>106</v>
      </c>
      <c r="N49" s="204">
        <v>1299040.29</v>
      </c>
      <c r="O49" s="231">
        <v>46061</v>
      </c>
      <c r="P49" s="232">
        <v>556014918.36000001</v>
      </c>
      <c r="Q49" s="231">
        <v>52726</v>
      </c>
      <c r="R49" s="232">
        <v>662466845.51999998</v>
      </c>
      <c r="S49" s="231">
        <v>96586</v>
      </c>
      <c r="T49" s="232">
        <v>1191861240.6300001</v>
      </c>
      <c r="U49" s="231">
        <v>2201</v>
      </c>
      <c r="V49" s="232">
        <v>26620523.25</v>
      </c>
    </row>
    <row r="50" spans="2:22" x14ac:dyDescent="0.25">
      <c r="B50" s="89" t="s">
        <v>882</v>
      </c>
      <c r="C50" s="607" t="s">
        <v>2</v>
      </c>
      <c r="D50" s="374"/>
      <c r="E50" s="212">
        <v>89365</v>
      </c>
      <c r="F50" s="215">
        <v>0.21378214865831499</v>
      </c>
      <c r="G50" s="214">
        <v>1505966119.3099999</v>
      </c>
      <c r="H50" s="215">
        <v>0.231064123403421</v>
      </c>
      <c r="I50" s="206">
        <v>4388</v>
      </c>
      <c r="J50" s="205">
        <v>75243961.719999999</v>
      </c>
      <c r="K50" s="206">
        <v>84741</v>
      </c>
      <c r="L50" s="205">
        <v>1426725260.01</v>
      </c>
      <c r="M50" s="206">
        <v>236</v>
      </c>
      <c r="N50" s="205">
        <v>3996897.58</v>
      </c>
      <c r="O50" s="233">
        <v>52515</v>
      </c>
      <c r="P50" s="214">
        <v>865768423.86000001</v>
      </c>
      <c r="Q50" s="233">
        <v>36850</v>
      </c>
      <c r="R50" s="214">
        <v>640197695.45000005</v>
      </c>
      <c r="S50" s="233">
        <v>87414</v>
      </c>
      <c r="T50" s="214">
        <v>1472926157.25</v>
      </c>
      <c r="U50" s="233">
        <v>1951</v>
      </c>
      <c r="V50" s="214">
        <v>33039962.059999999</v>
      </c>
    </row>
    <row r="51" spans="2:22" x14ac:dyDescent="0.25">
      <c r="B51" s="202" t="s">
        <v>883</v>
      </c>
      <c r="C51" s="599" t="s">
        <v>2</v>
      </c>
      <c r="D51" s="374"/>
      <c r="E51" s="210">
        <v>53043</v>
      </c>
      <c r="F51" s="40">
        <v>0.126891361397448</v>
      </c>
      <c r="G51" s="41">
        <v>1138511343.96</v>
      </c>
      <c r="H51" s="40">
        <v>0.17468462424473399</v>
      </c>
      <c r="I51" s="203">
        <v>1775</v>
      </c>
      <c r="J51" s="204">
        <v>39162537.630000003</v>
      </c>
      <c r="K51" s="203">
        <v>50937</v>
      </c>
      <c r="L51" s="204">
        <v>1092240368.3900001</v>
      </c>
      <c r="M51" s="203">
        <v>331</v>
      </c>
      <c r="N51" s="204">
        <v>7108437.9400000004</v>
      </c>
      <c r="O51" s="231">
        <v>35735</v>
      </c>
      <c r="P51" s="232">
        <v>751844295.84000003</v>
      </c>
      <c r="Q51" s="231">
        <v>17308</v>
      </c>
      <c r="R51" s="232">
        <v>386667048.12</v>
      </c>
      <c r="S51" s="231">
        <v>51328</v>
      </c>
      <c r="T51" s="232">
        <v>1101637341.9000001</v>
      </c>
      <c r="U51" s="231">
        <v>1715</v>
      </c>
      <c r="V51" s="232">
        <v>36874002.060000002</v>
      </c>
    </row>
    <row r="52" spans="2:22" x14ac:dyDescent="0.25">
      <c r="B52" s="89" t="s">
        <v>891</v>
      </c>
      <c r="C52" s="607" t="s">
        <v>2</v>
      </c>
      <c r="D52" s="374"/>
      <c r="E52" s="212">
        <v>25187</v>
      </c>
      <c r="F52" s="215">
        <v>6.0253242077513203E-2</v>
      </c>
      <c r="G52" s="214">
        <v>660255594.10000002</v>
      </c>
      <c r="H52" s="215">
        <v>0.101304656271299</v>
      </c>
      <c r="I52" s="206">
        <v>847</v>
      </c>
      <c r="J52" s="205">
        <v>22787405.629999999</v>
      </c>
      <c r="K52" s="206">
        <v>24059</v>
      </c>
      <c r="L52" s="205">
        <v>630201095.79999995</v>
      </c>
      <c r="M52" s="206">
        <v>281</v>
      </c>
      <c r="N52" s="205">
        <v>7267092.6699999999</v>
      </c>
      <c r="O52" s="233">
        <v>17742</v>
      </c>
      <c r="P52" s="214">
        <v>456389914.69999999</v>
      </c>
      <c r="Q52" s="233">
        <v>7445</v>
      </c>
      <c r="R52" s="214">
        <v>203865679.40000001</v>
      </c>
      <c r="S52" s="233">
        <v>23997</v>
      </c>
      <c r="T52" s="214">
        <v>629030122.54999995</v>
      </c>
      <c r="U52" s="233">
        <v>1190</v>
      </c>
      <c r="V52" s="214">
        <v>31225471.550000001</v>
      </c>
    </row>
    <row r="53" spans="2:22" x14ac:dyDescent="0.25">
      <c r="B53" s="202" t="s">
        <v>885</v>
      </c>
      <c r="C53" s="599" t="s">
        <v>2</v>
      </c>
      <c r="D53" s="374"/>
      <c r="E53" s="210">
        <v>32650</v>
      </c>
      <c r="F53" s="40">
        <v>7.8106497551546694E-2</v>
      </c>
      <c r="G53" s="41">
        <v>1446079863.5</v>
      </c>
      <c r="H53" s="40">
        <v>0.22187562638132899</v>
      </c>
      <c r="I53" s="203">
        <v>1182</v>
      </c>
      <c r="J53" s="204">
        <v>54345074.619999997</v>
      </c>
      <c r="K53" s="203">
        <v>31157</v>
      </c>
      <c r="L53" s="204">
        <v>1380068765.9300001</v>
      </c>
      <c r="M53" s="203">
        <v>311</v>
      </c>
      <c r="N53" s="204">
        <v>11666022.949999999</v>
      </c>
      <c r="O53" s="231">
        <v>22188</v>
      </c>
      <c r="P53" s="232">
        <v>943323909.98000002</v>
      </c>
      <c r="Q53" s="231">
        <v>10462</v>
      </c>
      <c r="R53" s="232">
        <v>502755953.51999998</v>
      </c>
      <c r="S53" s="231">
        <v>28997</v>
      </c>
      <c r="T53" s="232">
        <v>1247220598.78</v>
      </c>
      <c r="U53" s="231">
        <v>3653</v>
      </c>
      <c r="V53" s="232">
        <v>198859264.72</v>
      </c>
    </row>
    <row r="54" spans="2:22" x14ac:dyDescent="0.25">
      <c r="B54" s="207" t="s">
        <v>115</v>
      </c>
      <c r="C54" s="616" t="s">
        <v>2</v>
      </c>
      <c r="D54" s="417"/>
      <c r="E54" s="216">
        <v>418019</v>
      </c>
      <c r="F54" s="217">
        <v>1</v>
      </c>
      <c r="G54" s="218">
        <v>6517524646.96</v>
      </c>
      <c r="H54" s="217">
        <v>1</v>
      </c>
      <c r="I54" s="208">
        <v>66265</v>
      </c>
      <c r="J54" s="209">
        <v>527459843.06999999</v>
      </c>
      <c r="K54" s="208">
        <v>350414</v>
      </c>
      <c r="L54" s="209">
        <v>5958464850.3599997</v>
      </c>
      <c r="M54" s="208">
        <v>1340</v>
      </c>
      <c r="N54" s="209">
        <v>31599953.530000001</v>
      </c>
      <c r="O54" s="234">
        <v>209975</v>
      </c>
      <c r="P54" s="235">
        <v>3714368535.9299998</v>
      </c>
      <c r="Q54" s="234">
        <v>208044</v>
      </c>
      <c r="R54" s="235">
        <v>2803156111.0300002</v>
      </c>
      <c r="S54" s="234">
        <v>402057</v>
      </c>
      <c r="T54" s="235">
        <v>6168210859.6199999</v>
      </c>
      <c r="U54" s="234">
        <v>15962</v>
      </c>
      <c r="V54" s="235">
        <v>349313787.33999997</v>
      </c>
    </row>
    <row r="55" spans="2:22" x14ac:dyDescent="0.25">
      <c r="B55" s="181" t="s">
        <v>2</v>
      </c>
      <c r="C55" s="565" t="s">
        <v>2</v>
      </c>
      <c r="D55" s="374"/>
      <c r="E55" s="182" t="s">
        <v>2</v>
      </c>
      <c r="F55" s="182" t="s">
        <v>2</v>
      </c>
      <c r="G55" s="182" t="s">
        <v>2</v>
      </c>
      <c r="H55" s="182" t="s">
        <v>2</v>
      </c>
      <c r="I55" s="182" t="s">
        <v>2</v>
      </c>
      <c r="J55" s="182" t="s">
        <v>2</v>
      </c>
      <c r="K55" s="182" t="s">
        <v>2</v>
      </c>
      <c r="L55" s="182" t="s">
        <v>2</v>
      </c>
      <c r="M55" s="182" t="s">
        <v>2</v>
      </c>
      <c r="N55" s="182" t="s">
        <v>2</v>
      </c>
      <c r="O55" s="182" t="s">
        <v>2</v>
      </c>
      <c r="P55" s="182" t="s">
        <v>2</v>
      </c>
      <c r="Q55" s="182" t="s">
        <v>2</v>
      </c>
      <c r="R55" s="182" t="s">
        <v>2</v>
      </c>
      <c r="S55" s="182" t="s">
        <v>2</v>
      </c>
      <c r="T55" s="182" t="s">
        <v>2</v>
      </c>
      <c r="U55" s="182" t="s">
        <v>2</v>
      </c>
      <c r="V55" s="182" t="s">
        <v>2</v>
      </c>
    </row>
    <row r="56" spans="2:22" x14ac:dyDescent="0.25">
      <c r="B56" s="681" t="s">
        <v>886</v>
      </c>
      <c r="C56" s="417"/>
      <c r="D56" s="417"/>
      <c r="E56" s="239" t="s">
        <v>2</v>
      </c>
      <c r="F56" s="182" t="s">
        <v>2</v>
      </c>
      <c r="G56" s="182" t="s">
        <v>2</v>
      </c>
      <c r="H56" s="182" t="s">
        <v>2</v>
      </c>
      <c r="I56" s="182" t="s">
        <v>2</v>
      </c>
      <c r="J56" s="182" t="s">
        <v>2</v>
      </c>
      <c r="K56" s="182" t="s">
        <v>2</v>
      </c>
      <c r="L56" s="182" t="s">
        <v>2</v>
      </c>
      <c r="M56" s="182" t="s">
        <v>2</v>
      </c>
      <c r="N56" s="182" t="s">
        <v>2</v>
      </c>
      <c r="O56" s="182" t="s">
        <v>2</v>
      </c>
      <c r="P56" s="182" t="s">
        <v>2</v>
      </c>
      <c r="Q56" s="182" t="s">
        <v>2</v>
      </c>
      <c r="R56" s="182" t="s">
        <v>2</v>
      </c>
      <c r="S56" s="182" t="s">
        <v>2</v>
      </c>
      <c r="T56" s="182" t="s">
        <v>2</v>
      </c>
      <c r="U56" s="182" t="s">
        <v>2</v>
      </c>
      <c r="V56" s="182" t="s">
        <v>2</v>
      </c>
    </row>
    <row r="57" spans="2:22" x14ac:dyDescent="0.25">
      <c r="B57" s="682" t="s">
        <v>896</v>
      </c>
      <c r="C57" s="417"/>
      <c r="D57" s="417"/>
      <c r="E57" s="51">
        <v>0</v>
      </c>
      <c r="F57" s="182" t="s">
        <v>2</v>
      </c>
      <c r="G57" s="182" t="s">
        <v>2</v>
      </c>
      <c r="H57" s="182" t="s">
        <v>2</v>
      </c>
      <c r="I57" s="182" t="s">
        <v>2</v>
      </c>
      <c r="J57" s="182" t="s">
        <v>2</v>
      </c>
      <c r="K57" s="182" t="s">
        <v>2</v>
      </c>
      <c r="L57" s="182" t="s">
        <v>2</v>
      </c>
      <c r="M57" s="182" t="s">
        <v>2</v>
      </c>
      <c r="N57" s="182" t="s">
        <v>2</v>
      </c>
      <c r="O57" s="182" t="s">
        <v>2</v>
      </c>
      <c r="P57" s="182" t="s">
        <v>2</v>
      </c>
      <c r="Q57" s="182" t="s">
        <v>2</v>
      </c>
      <c r="R57" s="182" t="s">
        <v>2</v>
      </c>
      <c r="S57" s="182" t="s">
        <v>2</v>
      </c>
      <c r="T57" s="182" t="s">
        <v>2</v>
      </c>
      <c r="U57" s="182" t="s">
        <v>2</v>
      </c>
      <c r="V57" s="182" t="s">
        <v>2</v>
      </c>
    </row>
    <row r="58" spans="2:22" x14ac:dyDescent="0.25">
      <c r="B58" s="683" t="s">
        <v>897</v>
      </c>
      <c r="C58" s="417"/>
      <c r="D58" s="417"/>
      <c r="E58" s="54">
        <v>281874.01</v>
      </c>
      <c r="F58" s="182" t="s">
        <v>2</v>
      </c>
      <c r="G58" s="182" t="s">
        <v>2</v>
      </c>
      <c r="H58" s="182" t="s">
        <v>2</v>
      </c>
      <c r="I58" s="182" t="s">
        <v>2</v>
      </c>
      <c r="J58" s="182" t="s">
        <v>2</v>
      </c>
      <c r="K58" s="182" t="s">
        <v>2</v>
      </c>
      <c r="L58" s="182" t="s">
        <v>2</v>
      </c>
      <c r="M58" s="182" t="s">
        <v>2</v>
      </c>
      <c r="N58" s="182" t="s">
        <v>2</v>
      </c>
      <c r="O58" s="182" t="s">
        <v>2</v>
      </c>
      <c r="P58" s="182" t="s">
        <v>2</v>
      </c>
      <c r="Q58" s="182" t="s">
        <v>2</v>
      </c>
      <c r="R58" s="182" t="s">
        <v>2</v>
      </c>
      <c r="S58" s="182" t="s">
        <v>2</v>
      </c>
      <c r="T58" s="182" t="s">
        <v>2</v>
      </c>
      <c r="U58" s="182" t="s">
        <v>2</v>
      </c>
      <c r="V58" s="182" t="s">
        <v>2</v>
      </c>
    </row>
    <row r="59" spans="2:22" x14ac:dyDescent="0.25">
      <c r="B59" s="682" t="s">
        <v>898</v>
      </c>
      <c r="C59" s="417"/>
      <c r="D59" s="417"/>
      <c r="E59" s="51">
        <v>16014.750509786199</v>
      </c>
      <c r="F59" s="182" t="s">
        <v>2</v>
      </c>
      <c r="G59" s="182" t="s">
        <v>2</v>
      </c>
      <c r="H59" s="182" t="s">
        <v>2</v>
      </c>
      <c r="I59" s="182" t="s">
        <v>2</v>
      </c>
      <c r="J59" s="182" t="s">
        <v>2</v>
      </c>
      <c r="K59" s="182" t="s">
        <v>2</v>
      </c>
      <c r="L59" s="182" t="s">
        <v>2</v>
      </c>
      <c r="M59" s="182" t="s">
        <v>2</v>
      </c>
      <c r="N59" s="182" t="s">
        <v>2</v>
      </c>
      <c r="O59" s="182" t="s">
        <v>2</v>
      </c>
      <c r="P59" s="182" t="s">
        <v>2</v>
      </c>
      <c r="Q59" s="182" t="s">
        <v>2</v>
      </c>
      <c r="R59" s="182" t="s">
        <v>2</v>
      </c>
      <c r="S59" s="182" t="s">
        <v>2</v>
      </c>
      <c r="T59" s="182" t="s">
        <v>2</v>
      </c>
      <c r="U59" s="182" t="s">
        <v>2</v>
      </c>
      <c r="V59" s="182" t="s">
        <v>2</v>
      </c>
    </row>
    <row r="60" spans="2:22" x14ac:dyDescent="0.25">
      <c r="B60" s="236" t="s">
        <v>2</v>
      </c>
      <c r="C60" s="677" t="s">
        <v>2</v>
      </c>
      <c r="D60" s="374"/>
      <c r="E60" s="182" t="s">
        <v>2</v>
      </c>
      <c r="F60" s="182" t="s">
        <v>2</v>
      </c>
      <c r="G60" s="182" t="s">
        <v>2</v>
      </c>
      <c r="H60" s="182" t="s">
        <v>2</v>
      </c>
      <c r="I60" s="182" t="s">
        <v>2</v>
      </c>
      <c r="J60" s="182" t="s">
        <v>2</v>
      </c>
      <c r="K60" s="182" t="s">
        <v>2</v>
      </c>
      <c r="L60" s="182" t="s">
        <v>2</v>
      </c>
      <c r="M60" s="182" t="s">
        <v>2</v>
      </c>
      <c r="N60" s="182" t="s">
        <v>2</v>
      </c>
      <c r="O60" s="182" t="s">
        <v>2</v>
      </c>
      <c r="P60" s="182" t="s">
        <v>2</v>
      </c>
      <c r="Q60" s="182" t="s">
        <v>2</v>
      </c>
      <c r="R60" s="182" t="s">
        <v>2</v>
      </c>
      <c r="S60" s="182" t="s">
        <v>2</v>
      </c>
      <c r="T60" s="182" t="s">
        <v>2</v>
      </c>
      <c r="U60" s="182" t="s">
        <v>2</v>
      </c>
      <c r="V60" s="182" t="s">
        <v>2</v>
      </c>
    </row>
  </sheetData>
  <sheetProtection algorithmName="SHA-512" hashValue="Ch6qDSLjZ4nKJ0brMkhAlDdqUYeYI+lAApSEtTLo/mgRN5jRneTAbKLxgHCZSo7yKGEU4kGVm4vjQZTMMPodnw==" saltValue="eq8Rmqj77QozEc/RvNInDQ==" spinCount="100000" sheet="1" objects="1" scenarios="1"/>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topLeftCell="A34" workbookViewId="0">
      <selection activeCell="E59" sqref="E59"/>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74"/>
      <c r="B1" s="374"/>
      <c r="C1" s="374"/>
      <c r="D1" s="375" t="s">
        <v>0</v>
      </c>
      <c r="E1" s="374"/>
      <c r="F1" s="374"/>
      <c r="G1" s="374"/>
      <c r="H1" s="374"/>
      <c r="I1" s="374"/>
      <c r="J1" s="374"/>
      <c r="K1" s="374"/>
      <c r="L1" s="374"/>
      <c r="M1" s="374"/>
      <c r="N1" s="374"/>
      <c r="O1" s="374"/>
      <c r="P1" s="374"/>
      <c r="Q1" s="374"/>
      <c r="R1" s="374"/>
      <c r="S1" s="374"/>
      <c r="T1" s="374"/>
      <c r="U1" s="374"/>
      <c r="V1" s="374"/>
      <c r="W1" s="374"/>
    </row>
    <row r="2" spans="1:23" ht="18" customHeight="1" x14ac:dyDescent="0.25">
      <c r="A2" s="374"/>
      <c r="B2" s="374"/>
      <c r="C2" s="374"/>
      <c r="D2" s="375" t="s">
        <v>1</v>
      </c>
      <c r="E2" s="374"/>
      <c r="F2" s="374"/>
      <c r="G2" s="374"/>
      <c r="H2" s="374"/>
      <c r="I2" s="374"/>
      <c r="J2" s="374"/>
      <c r="K2" s="374"/>
      <c r="L2" s="374"/>
      <c r="M2" s="374"/>
      <c r="N2" s="374"/>
      <c r="O2" s="374"/>
      <c r="P2" s="374"/>
      <c r="Q2" s="374"/>
      <c r="R2" s="374"/>
      <c r="S2" s="374"/>
      <c r="T2" s="374"/>
      <c r="U2" s="374"/>
      <c r="V2" s="374"/>
      <c r="W2" s="374"/>
    </row>
    <row r="3" spans="1:23" ht="18" customHeight="1" x14ac:dyDescent="0.25">
      <c r="A3" s="374"/>
      <c r="B3" s="374"/>
      <c r="C3" s="374"/>
      <c r="D3" s="375" t="s">
        <v>2</v>
      </c>
      <c r="E3" s="374"/>
      <c r="F3" s="374"/>
      <c r="G3" s="374"/>
      <c r="H3" s="374"/>
      <c r="I3" s="374"/>
      <c r="J3" s="374"/>
      <c r="K3" s="374"/>
      <c r="L3" s="374"/>
      <c r="M3" s="374"/>
      <c r="N3" s="374"/>
      <c r="O3" s="374"/>
      <c r="P3" s="374"/>
      <c r="Q3" s="374"/>
      <c r="R3" s="374"/>
      <c r="S3" s="374"/>
      <c r="T3" s="374"/>
      <c r="U3" s="374"/>
      <c r="V3" s="374"/>
      <c r="W3" s="374"/>
    </row>
    <row r="4" spans="1:23" ht="18" customHeight="1" x14ac:dyDescent="0.25">
      <c r="B4" s="376" t="s">
        <v>899</v>
      </c>
      <c r="C4" s="374"/>
      <c r="D4" s="374"/>
      <c r="E4" s="374"/>
      <c r="F4" s="374"/>
      <c r="G4" s="374"/>
      <c r="H4" s="374"/>
      <c r="I4" s="374"/>
      <c r="J4" s="374"/>
      <c r="K4" s="374"/>
      <c r="L4" s="374"/>
      <c r="M4" s="374"/>
      <c r="N4" s="374"/>
      <c r="O4" s="374"/>
      <c r="P4" s="374"/>
      <c r="Q4" s="374"/>
      <c r="R4" s="374"/>
      <c r="S4" s="374"/>
      <c r="T4" s="374"/>
      <c r="U4" s="374"/>
      <c r="V4" s="374"/>
      <c r="W4" s="374"/>
    </row>
    <row r="5" spans="1:23" ht="2.4500000000000002" customHeight="1" x14ac:dyDescent="0.25"/>
    <row r="6" spans="1:23" x14ac:dyDescent="0.25">
      <c r="B6" s="181" t="s">
        <v>2</v>
      </c>
      <c r="C6" s="565" t="s">
        <v>2</v>
      </c>
      <c r="D6" s="374"/>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3" x14ac:dyDescent="0.25">
      <c r="B7" s="230" t="s">
        <v>2</v>
      </c>
      <c r="C7" s="674" t="s">
        <v>2</v>
      </c>
      <c r="D7" s="374"/>
      <c r="E7" s="680" t="s">
        <v>866</v>
      </c>
      <c r="F7" s="584"/>
      <c r="G7" s="584"/>
      <c r="H7" s="585"/>
      <c r="I7" s="562" t="s">
        <v>687</v>
      </c>
      <c r="J7" s="417"/>
      <c r="K7" s="417"/>
      <c r="L7" s="417"/>
      <c r="M7" s="417"/>
      <c r="N7" s="418"/>
      <c r="O7" s="562" t="s">
        <v>108</v>
      </c>
      <c r="P7" s="417"/>
      <c r="Q7" s="417"/>
      <c r="R7" s="418"/>
      <c r="S7" s="562" t="s">
        <v>688</v>
      </c>
      <c r="T7" s="417"/>
      <c r="U7" s="417"/>
      <c r="V7" s="418"/>
    </row>
    <row r="8" spans="1:23" ht="18" customHeight="1" x14ac:dyDescent="0.25">
      <c r="C8" s="674" t="s">
        <v>2</v>
      </c>
      <c r="D8" s="374"/>
      <c r="E8" s="676" t="s">
        <v>2</v>
      </c>
      <c r="F8" s="374"/>
      <c r="G8" s="374"/>
      <c r="H8" s="385"/>
      <c r="I8" s="562" t="s">
        <v>689</v>
      </c>
      <c r="J8" s="418"/>
      <c r="K8" s="562" t="s">
        <v>690</v>
      </c>
      <c r="L8" s="418"/>
      <c r="M8" s="562" t="s">
        <v>691</v>
      </c>
      <c r="N8" s="418"/>
      <c r="O8" s="562" t="s">
        <v>692</v>
      </c>
      <c r="P8" s="418"/>
      <c r="Q8" s="562" t="s">
        <v>693</v>
      </c>
      <c r="R8" s="418"/>
      <c r="S8" s="562" t="s">
        <v>694</v>
      </c>
      <c r="T8" s="418"/>
      <c r="U8" s="562" t="s">
        <v>695</v>
      </c>
      <c r="V8" s="418"/>
    </row>
    <row r="9" spans="1:23" ht="60" x14ac:dyDescent="0.25">
      <c r="B9" s="424" t="s">
        <v>900</v>
      </c>
      <c r="C9" s="417"/>
      <c r="D9" s="418"/>
      <c r="E9" s="37" t="s">
        <v>697</v>
      </c>
      <c r="F9" s="37" t="s">
        <v>110</v>
      </c>
      <c r="G9" s="37" t="s">
        <v>111</v>
      </c>
      <c r="H9" s="37" t="s">
        <v>709</v>
      </c>
      <c r="I9" s="183" t="s">
        <v>697</v>
      </c>
      <c r="J9" s="183" t="s">
        <v>111</v>
      </c>
      <c r="K9" s="183" t="s">
        <v>697</v>
      </c>
      <c r="L9" s="183" t="s">
        <v>111</v>
      </c>
      <c r="M9" s="183" t="s">
        <v>697</v>
      </c>
      <c r="N9" s="183" t="s">
        <v>111</v>
      </c>
      <c r="O9" s="183" t="s">
        <v>697</v>
      </c>
      <c r="P9" s="183" t="s">
        <v>111</v>
      </c>
      <c r="Q9" s="183" t="s">
        <v>697</v>
      </c>
      <c r="R9" s="183" t="s">
        <v>111</v>
      </c>
      <c r="S9" s="183" t="s">
        <v>697</v>
      </c>
      <c r="T9" s="183" t="s">
        <v>111</v>
      </c>
      <c r="U9" s="183" t="s">
        <v>697</v>
      </c>
      <c r="V9" s="183" t="s">
        <v>111</v>
      </c>
    </row>
    <row r="10" spans="1:23" x14ac:dyDescent="0.25">
      <c r="B10" s="202" t="s">
        <v>901</v>
      </c>
      <c r="C10" s="599" t="s">
        <v>2</v>
      </c>
      <c r="D10" s="374"/>
      <c r="E10" s="210">
        <v>77943</v>
      </c>
      <c r="F10" s="40">
        <v>0.186458031811951</v>
      </c>
      <c r="G10" s="41">
        <v>636913819.85000002</v>
      </c>
      <c r="H10" s="40">
        <v>9.7723269853237704E-2</v>
      </c>
      <c r="I10" s="203">
        <v>14612</v>
      </c>
      <c r="J10" s="204">
        <v>27094614.809999999</v>
      </c>
      <c r="K10" s="203">
        <v>63235</v>
      </c>
      <c r="L10" s="204">
        <v>608287716.99000001</v>
      </c>
      <c r="M10" s="203">
        <v>96</v>
      </c>
      <c r="N10" s="204">
        <v>1531488.05</v>
      </c>
      <c r="O10" s="231">
        <v>38046</v>
      </c>
      <c r="P10" s="232">
        <v>369421085.74000001</v>
      </c>
      <c r="Q10" s="231">
        <v>39897</v>
      </c>
      <c r="R10" s="232">
        <v>267492734.11000001</v>
      </c>
      <c r="S10" s="231">
        <v>74204</v>
      </c>
      <c r="T10" s="232">
        <v>600161410.82000005</v>
      </c>
      <c r="U10" s="231">
        <v>3739</v>
      </c>
      <c r="V10" s="232">
        <v>36752409.030000001</v>
      </c>
    </row>
    <row r="11" spans="1:23" x14ac:dyDescent="0.25">
      <c r="B11" s="89" t="s">
        <v>902</v>
      </c>
      <c r="C11" s="607" t="s">
        <v>2</v>
      </c>
      <c r="D11" s="374"/>
      <c r="E11" s="212">
        <v>99361</v>
      </c>
      <c r="F11" s="215">
        <v>0.23769493731146199</v>
      </c>
      <c r="G11" s="214">
        <v>1321752016.29</v>
      </c>
      <c r="H11" s="215">
        <v>0.202799695879403</v>
      </c>
      <c r="I11" s="206">
        <v>15854</v>
      </c>
      <c r="J11" s="205">
        <v>88095407.349999994</v>
      </c>
      <c r="K11" s="206">
        <v>83294</v>
      </c>
      <c r="L11" s="205">
        <v>1229683013.05</v>
      </c>
      <c r="M11" s="206">
        <v>213</v>
      </c>
      <c r="N11" s="205">
        <v>3973595.89</v>
      </c>
      <c r="O11" s="233">
        <v>53440</v>
      </c>
      <c r="P11" s="214">
        <v>832371180.51999998</v>
      </c>
      <c r="Q11" s="233">
        <v>45921</v>
      </c>
      <c r="R11" s="214">
        <v>489380835.76999998</v>
      </c>
      <c r="S11" s="233">
        <v>95093</v>
      </c>
      <c r="T11" s="214">
        <v>1239240853.0599999</v>
      </c>
      <c r="U11" s="233">
        <v>4268</v>
      </c>
      <c r="V11" s="214">
        <v>82511163.230000004</v>
      </c>
    </row>
    <row r="12" spans="1:23" x14ac:dyDescent="0.25">
      <c r="B12" s="202" t="s">
        <v>903</v>
      </c>
      <c r="C12" s="599" t="s">
        <v>2</v>
      </c>
      <c r="D12" s="374"/>
      <c r="E12" s="210">
        <v>129121</v>
      </c>
      <c r="F12" s="40">
        <v>0.30888787351771102</v>
      </c>
      <c r="G12" s="41">
        <v>2248747744.9400001</v>
      </c>
      <c r="H12" s="40">
        <v>0.34503095373623099</v>
      </c>
      <c r="I12" s="203">
        <v>14686</v>
      </c>
      <c r="J12" s="204">
        <v>131173148.04000001</v>
      </c>
      <c r="K12" s="203">
        <v>113884</v>
      </c>
      <c r="L12" s="204">
        <v>2104895760.3</v>
      </c>
      <c r="M12" s="203">
        <v>551</v>
      </c>
      <c r="N12" s="204">
        <v>12678836.6</v>
      </c>
      <c r="O12" s="231">
        <v>69137</v>
      </c>
      <c r="P12" s="232">
        <v>1340990812.73</v>
      </c>
      <c r="Q12" s="231">
        <v>59984</v>
      </c>
      <c r="R12" s="232">
        <v>907756932.21000004</v>
      </c>
      <c r="S12" s="231">
        <v>124501</v>
      </c>
      <c r="T12" s="232">
        <v>2125183852.04</v>
      </c>
      <c r="U12" s="231">
        <v>4620</v>
      </c>
      <c r="V12" s="232">
        <v>123563892.90000001</v>
      </c>
    </row>
    <row r="13" spans="1:23" x14ac:dyDescent="0.25">
      <c r="B13" s="89" t="s">
        <v>904</v>
      </c>
      <c r="C13" s="607" t="s">
        <v>2</v>
      </c>
      <c r="D13" s="374"/>
      <c r="E13" s="212">
        <v>102265</v>
      </c>
      <c r="F13" s="215">
        <v>0.244641989957394</v>
      </c>
      <c r="G13" s="214">
        <v>2172989109.6599998</v>
      </c>
      <c r="H13" s="215">
        <v>0.33340711809560403</v>
      </c>
      <c r="I13" s="206">
        <v>11925</v>
      </c>
      <c r="J13" s="205">
        <v>149285262.93000001</v>
      </c>
      <c r="K13" s="206">
        <v>89860</v>
      </c>
      <c r="L13" s="205">
        <v>2010287813.74</v>
      </c>
      <c r="M13" s="206">
        <v>480</v>
      </c>
      <c r="N13" s="205">
        <v>13416032.99</v>
      </c>
      <c r="O13" s="233">
        <v>48941</v>
      </c>
      <c r="P13" s="214">
        <v>1158637782.4400001</v>
      </c>
      <c r="Q13" s="233">
        <v>53324</v>
      </c>
      <c r="R13" s="214">
        <v>1014351327.22</v>
      </c>
      <c r="S13" s="233">
        <v>99405</v>
      </c>
      <c r="T13" s="214">
        <v>2078951768.6500001</v>
      </c>
      <c r="U13" s="233">
        <v>2860</v>
      </c>
      <c r="V13" s="214">
        <v>94037341.010000005</v>
      </c>
    </row>
    <row r="14" spans="1:23" x14ac:dyDescent="0.25">
      <c r="B14" s="202" t="s">
        <v>905</v>
      </c>
      <c r="C14" s="599" t="s">
        <v>2</v>
      </c>
      <c r="D14" s="374"/>
      <c r="E14" s="210">
        <v>9329</v>
      </c>
      <c r="F14" s="40">
        <v>2.2317167401481701E-2</v>
      </c>
      <c r="G14" s="41">
        <v>137121956.22</v>
      </c>
      <c r="H14" s="40">
        <v>2.1038962435524999E-2</v>
      </c>
      <c r="I14" s="203">
        <v>9188</v>
      </c>
      <c r="J14" s="204">
        <v>131811409.94</v>
      </c>
      <c r="K14" s="203">
        <v>141</v>
      </c>
      <c r="L14" s="204">
        <v>5310546.28</v>
      </c>
      <c r="M14" s="203">
        <v>0</v>
      </c>
      <c r="N14" s="204">
        <v>0</v>
      </c>
      <c r="O14" s="231">
        <v>411</v>
      </c>
      <c r="P14" s="232">
        <v>12947674.5</v>
      </c>
      <c r="Q14" s="231">
        <v>8918</v>
      </c>
      <c r="R14" s="232">
        <v>124174281.72</v>
      </c>
      <c r="S14" s="231">
        <v>8854</v>
      </c>
      <c r="T14" s="232">
        <v>124672975.05</v>
      </c>
      <c r="U14" s="231">
        <v>475</v>
      </c>
      <c r="V14" s="232">
        <v>12448981.17</v>
      </c>
    </row>
    <row r="15" spans="1:23" x14ac:dyDescent="0.25">
      <c r="B15" s="89" t="s">
        <v>906</v>
      </c>
      <c r="C15" s="607" t="s">
        <v>2</v>
      </c>
      <c r="D15" s="374"/>
      <c r="E15" s="212">
        <v>0</v>
      </c>
      <c r="F15" s="215">
        <v>0</v>
      </c>
      <c r="G15" s="214">
        <v>0</v>
      </c>
      <c r="H15" s="215">
        <v>0</v>
      </c>
      <c r="I15" s="206">
        <v>0</v>
      </c>
      <c r="J15" s="205">
        <v>0</v>
      </c>
      <c r="K15" s="206">
        <v>0</v>
      </c>
      <c r="L15" s="205">
        <v>0</v>
      </c>
      <c r="M15" s="206">
        <v>0</v>
      </c>
      <c r="N15" s="205">
        <v>0</v>
      </c>
      <c r="O15" s="233">
        <v>0</v>
      </c>
      <c r="P15" s="214">
        <v>0</v>
      </c>
      <c r="Q15" s="233">
        <v>0</v>
      </c>
      <c r="R15" s="214">
        <v>0</v>
      </c>
      <c r="S15" s="233">
        <v>0</v>
      </c>
      <c r="T15" s="214">
        <v>0</v>
      </c>
      <c r="U15" s="233">
        <v>0</v>
      </c>
      <c r="V15" s="214">
        <v>0</v>
      </c>
    </row>
    <row r="16" spans="1:23" x14ac:dyDescent="0.25">
      <c r="B16" s="202" t="s">
        <v>907</v>
      </c>
      <c r="C16" s="599" t="s">
        <v>2</v>
      </c>
      <c r="D16" s="374"/>
      <c r="E16" s="210">
        <v>0</v>
      </c>
      <c r="F16" s="40">
        <v>0</v>
      </c>
      <c r="G16" s="41">
        <v>0</v>
      </c>
      <c r="H16" s="40">
        <v>0</v>
      </c>
      <c r="I16" s="203">
        <v>0</v>
      </c>
      <c r="J16" s="204">
        <v>0</v>
      </c>
      <c r="K16" s="203">
        <v>0</v>
      </c>
      <c r="L16" s="204">
        <v>0</v>
      </c>
      <c r="M16" s="203">
        <v>0</v>
      </c>
      <c r="N16" s="204">
        <v>0</v>
      </c>
      <c r="O16" s="231">
        <v>0</v>
      </c>
      <c r="P16" s="232">
        <v>0</v>
      </c>
      <c r="Q16" s="231">
        <v>0</v>
      </c>
      <c r="R16" s="232">
        <v>0</v>
      </c>
      <c r="S16" s="231">
        <v>0</v>
      </c>
      <c r="T16" s="232">
        <v>0</v>
      </c>
      <c r="U16" s="231">
        <v>0</v>
      </c>
      <c r="V16" s="232">
        <v>0</v>
      </c>
    </row>
    <row r="17" spans="2:22" x14ac:dyDescent="0.25">
      <c r="B17" s="207" t="s">
        <v>115</v>
      </c>
      <c r="C17" s="616" t="s">
        <v>2</v>
      </c>
      <c r="D17" s="417"/>
      <c r="E17" s="216">
        <v>418019</v>
      </c>
      <c r="F17" s="217">
        <v>1</v>
      </c>
      <c r="G17" s="218">
        <v>6517524646.96</v>
      </c>
      <c r="H17" s="217">
        <v>1</v>
      </c>
      <c r="I17" s="208">
        <v>66265</v>
      </c>
      <c r="J17" s="209">
        <v>527459843.06999999</v>
      </c>
      <c r="K17" s="208">
        <v>350414</v>
      </c>
      <c r="L17" s="209">
        <v>5958464850.3599997</v>
      </c>
      <c r="M17" s="208">
        <v>1340</v>
      </c>
      <c r="N17" s="209">
        <v>31599953.530000001</v>
      </c>
      <c r="O17" s="234">
        <v>209975</v>
      </c>
      <c r="P17" s="235">
        <v>3714368535.9299998</v>
      </c>
      <c r="Q17" s="234">
        <v>208044</v>
      </c>
      <c r="R17" s="235">
        <v>2803156111.0300002</v>
      </c>
      <c r="S17" s="234">
        <v>402057</v>
      </c>
      <c r="T17" s="235">
        <v>6168210859.6199999</v>
      </c>
      <c r="U17" s="234">
        <v>15962</v>
      </c>
      <c r="V17" s="235">
        <v>349313787.33999997</v>
      </c>
    </row>
    <row r="18" spans="2:22" x14ac:dyDescent="0.25">
      <c r="B18" s="181" t="s">
        <v>2</v>
      </c>
      <c r="C18" s="565" t="s">
        <v>2</v>
      </c>
      <c r="D18" s="374"/>
      <c r="E18" s="182" t="s">
        <v>2</v>
      </c>
      <c r="F18" s="182" t="s">
        <v>2</v>
      </c>
      <c r="G18" s="182" t="s">
        <v>2</v>
      </c>
      <c r="H18" s="182" t="s">
        <v>2</v>
      </c>
      <c r="I18" s="182" t="s">
        <v>2</v>
      </c>
      <c r="J18" s="182" t="s">
        <v>2</v>
      </c>
      <c r="K18" s="182" t="s">
        <v>2</v>
      </c>
      <c r="L18" s="182" t="s">
        <v>2</v>
      </c>
      <c r="M18" s="182" t="s">
        <v>2</v>
      </c>
      <c r="N18" s="182" t="s">
        <v>2</v>
      </c>
      <c r="O18" s="182" t="s">
        <v>2</v>
      </c>
      <c r="P18" s="182" t="s">
        <v>2</v>
      </c>
      <c r="Q18" s="182" t="s">
        <v>2</v>
      </c>
      <c r="R18" s="182" t="s">
        <v>2</v>
      </c>
      <c r="S18" s="182" t="s">
        <v>2</v>
      </c>
      <c r="T18" s="182" t="s">
        <v>2</v>
      </c>
      <c r="U18" s="182" t="s">
        <v>2</v>
      </c>
      <c r="V18" s="182" t="s">
        <v>2</v>
      </c>
    </row>
    <row r="19" spans="2:22" x14ac:dyDescent="0.25">
      <c r="B19" s="681" t="s">
        <v>886</v>
      </c>
      <c r="C19" s="417"/>
      <c r="D19" s="417"/>
      <c r="E19" s="239" t="s">
        <v>2</v>
      </c>
      <c r="F19" s="182" t="s">
        <v>2</v>
      </c>
      <c r="G19" s="182" t="s">
        <v>2</v>
      </c>
      <c r="H19" s="182" t="s">
        <v>2</v>
      </c>
      <c r="I19" s="182" t="s">
        <v>2</v>
      </c>
      <c r="J19" s="182" t="s">
        <v>2</v>
      </c>
      <c r="K19" s="182" t="s">
        <v>2</v>
      </c>
      <c r="L19" s="182" t="s">
        <v>2</v>
      </c>
      <c r="M19" s="182" t="s">
        <v>2</v>
      </c>
      <c r="N19" s="182" t="s">
        <v>2</v>
      </c>
      <c r="O19" s="182" t="s">
        <v>2</v>
      </c>
      <c r="P19" s="182" t="s">
        <v>2</v>
      </c>
      <c r="Q19" s="182" t="s">
        <v>2</v>
      </c>
      <c r="R19" s="182" t="s">
        <v>2</v>
      </c>
      <c r="S19" s="182" t="s">
        <v>2</v>
      </c>
      <c r="T19" s="182" t="s">
        <v>2</v>
      </c>
      <c r="U19" s="182" t="s">
        <v>2</v>
      </c>
      <c r="V19" s="182" t="s">
        <v>2</v>
      </c>
    </row>
    <row r="20" spans="2:22" x14ac:dyDescent="0.25">
      <c r="B20" s="420" t="s">
        <v>908</v>
      </c>
      <c r="C20" s="417"/>
      <c r="D20" s="418"/>
      <c r="E20" s="59">
        <v>1</v>
      </c>
      <c r="F20" s="182" t="s">
        <v>2</v>
      </c>
      <c r="G20" s="182" t="s">
        <v>2</v>
      </c>
      <c r="H20" s="182" t="s">
        <v>2</v>
      </c>
      <c r="I20" s="182" t="s">
        <v>2</v>
      </c>
      <c r="J20" s="182" t="s">
        <v>2</v>
      </c>
      <c r="K20" s="182" t="s">
        <v>2</v>
      </c>
      <c r="L20" s="182" t="s">
        <v>2</v>
      </c>
      <c r="M20" s="182" t="s">
        <v>2</v>
      </c>
      <c r="N20" s="182" t="s">
        <v>2</v>
      </c>
      <c r="O20" s="182" t="s">
        <v>2</v>
      </c>
      <c r="P20" s="182" t="s">
        <v>2</v>
      </c>
      <c r="Q20" s="182" t="s">
        <v>2</v>
      </c>
      <c r="R20" s="182" t="s">
        <v>2</v>
      </c>
      <c r="S20" s="182" t="s">
        <v>2</v>
      </c>
      <c r="T20" s="182" t="s">
        <v>2</v>
      </c>
      <c r="U20" s="182" t="s">
        <v>2</v>
      </c>
      <c r="V20" s="182" t="s">
        <v>2</v>
      </c>
    </row>
    <row r="21" spans="2:22" x14ac:dyDescent="0.25">
      <c r="B21" s="421" t="s">
        <v>909</v>
      </c>
      <c r="C21" s="417"/>
      <c r="D21" s="418"/>
      <c r="E21" s="58">
        <v>60</v>
      </c>
      <c r="F21" s="182" t="s">
        <v>2</v>
      </c>
      <c r="G21" s="182" t="s">
        <v>2</v>
      </c>
      <c r="H21" s="182" t="s">
        <v>2</v>
      </c>
      <c r="I21" s="182" t="s">
        <v>2</v>
      </c>
      <c r="J21" s="182" t="s">
        <v>2</v>
      </c>
      <c r="K21" s="182" t="s">
        <v>2</v>
      </c>
      <c r="L21" s="182" t="s">
        <v>2</v>
      </c>
      <c r="M21" s="182" t="s">
        <v>2</v>
      </c>
      <c r="N21" s="182" t="s">
        <v>2</v>
      </c>
      <c r="O21" s="182" t="s">
        <v>2</v>
      </c>
      <c r="P21" s="182" t="s">
        <v>2</v>
      </c>
      <c r="Q21" s="182" t="s">
        <v>2</v>
      </c>
      <c r="R21" s="182" t="s">
        <v>2</v>
      </c>
      <c r="S21" s="182" t="s">
        <v>2</v>
      </c>
      <c r="T21" s="182" t="s">
        <v>2</v>
      </c>
      <c r="U21" s="182" t="s">
        <v>2</v>
      </c>
      <c r="V21" s="182" t="s">
        <v>2</v>
      </c>
    </row>
    <row r="22" spans="2:22" x14ac:dyDescent="0.25">
      <c r="B22" s="420" t="s">
        <v>910</v>
      </c>
      <c r="C22" s="417"/>
      <c r="D22" s="418"/>
      <c r="E22" s="68">
        <v>30.292856637030201</v>
      </c>
      <c r="F22" s="182" t="s">
        <v>2</v>
      </c>
      <c r="G22" s="182" t="s">
        <v>2</v>
      </c>
      <c r="H22" s="182" t="s">
        <v>2</v>
      </c>
      <c r="I22" s="182" t="s">
        <v>2</v>
      </c>
      <c r="J22" s="182" t="s">
        <v>2</v>
      </c>
      <c r="K22" s="182" t="s">
        <v>2</v>
      </c>
      <c r="L22" s="182" t="s">
        <v>2</v>
      </c>
      <c r="M22" s="182" t="s">
        <v>2</v>
      </c>
      <c r="N22" s="182" t="s">
        <v>2</v>
      </c>
      <c r="O22" s="182" t="s">
        <v>2</v>
      </c>
      <c r="P22" s="182" t="s">
        <v>2</v>
      </c>
      <c r="Q22" s="182" t="s">
        <v>2</v>
      </c>
      <c r="R22" s="182" t="s">
        <v>2</v>
      </c>
      <c r="S22" s="182" t="s">
        <v>2</v>
      </c>
      <c r="T22" s="182" t="s">
        <v>2</v>
      </c>
      <c r="U22" s="182" t="s">
        <v>2</v>
      </c>
      <c r="V22" s="182" t="s">
        <v>2</v>
      </c>
    </row>
    <row r="23" spans="2:22" x14ac:dyDescent="0.25">
      <c r="B23" s="236" t="s">
        <v>2</v>
      </c>
      <c r="C23" s="677" t="s">
        <v>2</v>
      </c>
      <c r="D23" s="374"/>
      <c r="E23" s="182" t="s">
        <v>2</v>
      </c>
      <c r="F23" s="182" t="s">
        <v>2</v>
      </c>
      <c r="G23" s="182" t="s">
        <v>2</v>
      </c>
      <c r="H23" s="182" t="s">
        <v>2</v>
      </c>
      <c r="I23" s="182" t="s">
        <v>2</v>
      </c>
      <c r="J23" s="182" t="s">
        <v>2</v>
      </c>
      <c r="K23" s="182" t="s">
        <v>2</v>
      </c>
      <c r="L23" s="182" t="s">
        <v>2</v>
      </c>
      <c r="M23" s="182" t="s">
        <v>2</v>
      </c>
      <c r="N23" s="182" t="s">
        <v>2</v>
      </c>
      <c r="O23" s="182" t="s">
        <v>2</v>
      </c>
      <c r="P23" s="182" t="s">
        <v>2</v>
      </c>
      <c r="Q23" s="182" t="s">
        <v>2</v>
      </c>
      <c r="R23" s="182" t="s">
        <v>2</v>
      </c>
      <c r="S23" s="182" t="s">
        <v>2</v>
      </c>
      <c r="T23" s="182" t="s">
        <v>2</v>
      </c>
      <c r="U23" s="182" t="s">
        <v>2</v>
      </c>
      <c r="V23" s="182" t="s">
        <v>2</v>
      </c>
    </row>
    <row r="24" spans="2:22" x14ac:dyDescent="0.25">
      <c r="B24" s="181" t="s">
        <v>2</v>
      </c>
      <c r="C24" s="565" t="s">
        <v>2</v>
      </c>
      <c r="D24" s="374"/>
      <c r="E24" s="182" t="s">
        <v>2</v>
      </c>
      <c r="F24" s="182" t="s">
        <v>2</v>
      </c>
      <c r="G24" s="182" t="s">
        <v>2</v>
      </c>
      <c r="H24" s="182" t="s">
        <v>2</v>
      </c>
      <c r="I24" s="182" t="s">
        <v>2</v>
      </c>
      <c r="J24" s="182" t="s">
        <v>2</v>
      </c>
      <c r="K24" s="182" t="s">
        <v>2</v>
      </c>
      <c r="L24" s="182" t="s">
        <v>2</v>
      </c>
      <c r="M24" s="182" t="s">
        <v>2</v>
      </c>
      <c r="N24" s="182" t="s">
        <v>2</v>
      </c>
      <c r="O24" s="182" t="s">
        <v>2</v>
      </c>
      <c r="P24" s="182" t="s">
        <v>2</v>
      </c>
      <c r="Q24" s="182" t="s">
        <v>2</v>
      </c>
      <c r="R24" s="182" t="s">
        <v>2</v>
      </c>
      <c r="S24" s="182" t="s">
        <v>2</v>
      </c>
      <c r="T24" s="182" t="s">
        <v>2</v>
      </c>
      <c r="U24" s="182" t="s">
        <v>2</v>
      </c>
      <c r="V24" s="182" t="s">
        <v>2</v>
      </c>
    </row>
    <row r="25" spans="2:22" x14ac:dyDescent="0.25">
      <c r="B25" s="230" t="s">
        <v>2</v>
      </c>
      <c r="C25" s="674" t="s">
        <v>2</v>
      </c>
      <c r="D25" s="374"/>
      <c r="E25" s="680" t="s">
        <v>866</v>
      </c>
      <c r="F25" s="584"/>
      <c r="G25" s="584"/>
      <c r="H25" s="585"/>
      <c r="I25" s="562" t="s">
        <v>687</v>
      </c>
      <c r="J25" s="417"/>
      <c r="K25" s="417"/>
      <c r="L25" s="417"/>
      <c r="M25" s="417"/>
      <c r="N25" s="418"/>
      <c r="O25" s="562" t="s">
        <v>108</v>
      </c>
      <c r="P25" s="417"/>
      <c r="Q25" s="417"/>
      <c r="R25" s="418"/>
      <c r="S25" s="562" t="s">
        <v>688</v>
      </c>
      <c r="T25" s="417"/>
      <c r="U25" s="417"/>
      <c r="V25" s="418"/>
    </row>
    <row r="26" spans="2:22" ht="18" customHeight="1" x14ac:dyDescent="0.25">
      <c r="C26" s="674" t="s">
        <v>2</v>
      </c>
      <c r="D26" s="374"/>
      <c r="E26" s="676" t="s">
        <v>2</v>
      </c>
      <c r="F26" s="374"/>
      <c r="G26" s="374"/>
      <c r="H26" s="385"/>
      <c r="I26" s="562" t="s">
        <v>689</v>
      </c>
      <c r="J26" s="418"/>
      <c r="K26" s="562" t="s">
        <v>690</v>
      </c>
      <c r="L26" s="418"/>
      <c r="M26" s="562" t="s">
        <v>691</v>
      </c>
      <c r="N26" s="418"/>
      <c r="O26" s="562" t="s">
        <v>692</v>
      </c>
      <c r="P26" s="418"/>
      <c r="Q26" s="562" t="s">
        <v>693</v>
      </c>
      <c r="R26" s="418"/>
      <c r="S26" s="562" t="s">
        <v>694</v>
      </c>
      <c r="T26" s="418"/>
      <c r="U26" s="562" t="s">
        <v>695</v>
      </c>
      <c r="V26" s="418"/>
    </row>
    <row r="27" spans="2:22" ht="60" x14ac:dyDescent="0.25">
      <c r="B27" s="424" t="s">
        <v>911</v>
      </c>
      <c r="C27" s="417"/>
      <c r="D27" s="418"/>
      <c r="E27" s="37" t="s">
        <v>697</v>
      </c>
      <c r="F27" s="37" t="s">
        <v>110</v>
      </c>
      <c r="G27" s="37" t="s">
        <v>111</v>
      </c>
      <c r="H27" s="37" t="s">
        <v>709</v>
      </c>
      <c r="I27" s="183" t="s">
        <v>697</v>
      </c>
      <c r="J27" s="183" t="s">
        <v>111</v>
      </c>
      <c r="K27" s="183" t="s">
        <v>697</v>
      </c>
      <c r="L27" s="183" t="s">
        <v>111</v>
      </c>
      <c r="M27" s="183" t="s">
        <v>697</v>
      </c>
      <c r="N27" s="183" t="s">
        <v>111</v>
      </c>
      <c r="O27" s="183" t="s">
        <v>697</v>
      </c>
      <c r="P27" s="183" t="s">
        <v>111</v>
      </c>
      <c r="Q27" s="183" t="s">
        <v>697</v>
      </c>
      <c r="R27" s="183" t="s">
        <v>111</v>
      </c>
      <c r="S27" s="183" t="s">
        <v>697</v>
      </c>
      <c r="T27" s="183" t="s">
        <v>111</v>
      </c>
      <c r="U27" s="183" t="s">
        <v>697</v>
      </c>
      <c r="V27" s="183" t="s">
        <v>111</v>
      </c>
    </row>
    <row r="28" spans="2:22" x14ac:dyDescent="0.25">
      <c r="B28" s="89" t="s">
        <v>901</v>
      </c>
      <c r="C28" s="607" t="s">
        <v>2</v>
      </c>
      <c r="D28" s="374"/>
      <c r="E28" s="212">
        <v>1901</v>
      </c>
      <c r="F28" s="215">
        <v>4.5476401790349201E-3</v>
      </c>
      <c r="G28" s="214">
        <v>6912655.25</v>
      </c>
      <c r="H28" s="215">
        <v>1.0606258701644201E-3</v>
      </c>
      <c r="I28" s="206">
        <v>1091</v>
      </c>
      <c r="J28" s="205">
        <v>1649031.7</v>
      </c>
      <c r="K28" s="206">
        <v>806</v>
      </c>
      <c r="L28" s="205">
        <v>5212778.08</v>
      </c>
      <c r="M28" s="206">
        <v>4</v>
      </c>
      <c r="N28" s="205">
        <v>50845.47</v>
      </c>
      <c r="O28" s="233">
        <v>58</v>
      </c>
      <c r="P28" s="214">
        <v>233122.87</v>
      </c>
      <c r="Q28" s="233">
        <v>1843</v>
      </c>
      <c r="R28" s="214">
        <v>6679532.3799999999</v>
      </c>
      <c r="S28" s="233">
        <v>1814</v>
      </c>
      <c r="T28" s="214">
        <v>6697826.8399999999</v>
      </c>
      <c r="U28" s="233">
        <v>87</v>
      </c>
      <c r="V28" s="214">
        <v>214828.41</v>
      </c>
    </row>
    <row r="29" spans="2:22" x14ac:dyDescent="0.25">
      <c r="B29" s="202" t="s">
        <v>902</v>
      </c>
      <c r="C29" s="599" t="s">
        <v>2</v>
      </c>
      <c r="D29" s="374"/>
      <c r="E29" s="210">
        <v>8348</v>
      </c>
      <c r="F29" s="40">
        <v>1.9970384121295901E-2</v>
      </c>
      <c r="G29" s="41">
        <v>70705548.269999996</v>
      </c>
      <c r="H29" s="40">
        <v>1.0848527945802201E-2</v>
      </c>
      <c r="I29" s="203">
        <v>5641</v>
      </c>
      <c r="J29" s="204">
        <v>16726713.779999999</v>
      </c>
      <c r="K29" s="203">
        <v>2665</v>
      </c>
      <c r="L29" s="204">
        <v>52947018.390000001</v>
      </c>
      <c r="M29" s="203">
        <v>42</v>
      </c>
      <c r="N29" s="204">
        <v>1031816.1</v>
      </c>
      <c r="O29" s="231">
        <v>810</v>
      </c>
      <c r="P29" s="232">
        <v>18186280.52</v>
      </c>
      <c r="Q29" s="231">
        <v>7538</v>
      </c>
      <c r="R29" s="232">
        <v>52519267.75</v>
      </c>
      <c r="S29" s="231">
        <v>7814</v>
      </c>
      <c r="T29" s="232">
        <v>62167203.810000002</v>
      </c>
      <c r="U29" s="231">
        <v>534</v>
      </c>
      <c r="V29" s="232">
        <v>8538344.4600000009</v>
      </c>
    </row>
    <row r="30" spans="2:22" x14ac:dyDescent="0.25">
      <c r="B30" s="89" t="s">
        <v>903</v>
      </c>
      <c r="C30" s="607" t="s">
        <v>2</v>
      </c>
      <c r="D30" s="374"/>
      <c r="E30" s="212">
        <v>29063</v>
      </c>
      <c r="F30" s="215">
        <v>6.9525547881794894E-2</v>
      </c>
      <c r="G30" s="214">
        <v>375742300.11000001</v>
      </c>
      <c r="H30" s="215">
        <v>5.7651074673765797E-2</v>
      </c>
      <c r="I30" s="206">
        <v>13242</v>
      </c>
      <c r="J30" s="205">
        <v>74500725.609999999</v>
      </c>
      <c r="K30" s="206">
        <v>15674</v>
      </c>
      <c r="L30" s="205">
        <v>298091249.35000002</v>
      </c>
      <c r="M30" s="206">
        <v>147</v>
      </c>
      <c r="N30" s="205">
        <v>3150325.15</v>
      </c>
      <c r="O30" s="233">
        <v>10046</v>
      </c>
      <c r="P30" s="214">
        <v>192612286.55000001</v>
      </c>
      <c r="Q30" s="233">
        <v>19017</v>
      </c>
      <c r="R30" s="214">
        <v>183130013.56</v>
      </c>
      <c r="S30" s="233">
        <v>25547</v>
      </c>
      <c r="T30" s="214">
        <v>310140084.57999998</v>
      </c>
      <c r="U30" s="233">
        <v>3516</v>
      </c>
      <c r="V30" s="214">
        <v>65602215.530000001</v>
      </c>
    </row>
    <row r="31" spans="2:22" x14ac:dyDescent="0.25">
      <c r="B31" s="202" t="s">
        <v>904</v>
      </c>
      <c r="C31" s="599" t="s">
        <v>2</v>
      </c>
      <c r="D31" s="374"/>
      <c r="E31" s="210">
        <v>77810</v>
      </c>
      <c r="F31" s="40">
        <v>0.18613986445592201</v>
      </c>
      <c r="G31" s="41">
        <v>1108428867.0599999</v>
      </c>
      <c r="H31" s="40">
        <v>0.170068995071159</v>
      </c>
      <c r="I31" s="203">
        <v>16692</v>
      </c>
      <c r="J31" s="204">
        <v>123832654.70999999</v>
      </c>
      <c r="K31" s="203">
        <v>60815</v>
      </c>
      <c r="L31" s="204">
        <v>977409165.41999996</v>
      </c>
      <c r="M31" s="203">
        <v>303</v>
      </c>
      <c r="N31" s="204">
        <v>7187046.9299999997</v>
      </c>
      <c r="O31" s="231">
        <v>30266</v>
      </c>
      <c r="P31" s="232">
        <v>505450744.73000002</v>
      </c>
      <c r="Q31" s="231">
        <v>47544</v>
      </c>
      <c r="R31" s="232">
        <v>602978122.33000004</v>
      </c>
      <c r="S31" s="231">
        <v>72833</v>
      </c>
      <c r="T31" s="232">
        <v>1014672397.23</v>
      </c>
      <c r="U31" s="231">
        <v>4977</v>
      </c>
      <c r="V31" s="232">
        <v>93756469.829999998</v>
      </c>
    </row>
    <row r="32" spans="2:22" x14ac:dyDescent="0.25">
      <c r="B32" s="89" t="s">
        <v>905</v>
      </c>
      <c r="C32" s="607" t="s">
        <v>2</v>
      </c>
      <c r="D32" s="374"/>
      <c r="E32" s="212">
        <v>298604</v>
      </c>
      <c r="F32" s="215">
        <v>0.71433116676514696</v>
      </c>
      <c r="G32" s="214">
        <v>4932446943.8599997</v>
      </c>
      <c r="H32" s="215">
        <v>0.75679758973533995</v>
      </c>
      <c r="I32" s="206">
        <v>27325</v>
      </c>
      <c r="J32" s="205">
        <v>288211653.81</v>
      </c>
      <c r="K32" s="206">
        <v>270435</v>
      </c>
      <c r="L32" s="205">
        <v>4624055370.1700001</v>
      </c>
      <c r="M32" s="206">
        <v>844</v>
      </c>
      <c r="N32" s="205">
        <v>20179919.879999999</v>
      </c>
      <c r="O32" s="233">
        <v>168705</v>
      </c>
      <c r="P32" s="214">
        <v>2995710085.0999999</v>
      </c>
      <c r="Q32" s="233">
        <v>129899</v>
      </c>
      <c r="R32" s="214">
        <v>1936736858.76</v>
      </c>
      <c r="S32" s="233">
        <v>291797</v>
      </c>
      <c r="T32" s="214">
        <v>4751970071.8000002</v>
      </c>
      <c r="U32" s="233">
        <v>6807</v>
      </c>
      <c r="V32" s="214">
        <v>180476872.06</v>
      </c>
    </row>
    <row r="33" spans="2:22" x14ac:dyDescent="0.25">
      <c r="B33" s="202" t="s">
        <v>906</v>
      </c>
      <c r="C33" s="599" t="s">
        <v>2</v>
      </c>
      <c r="D33" s="374"/>
      <c r="E33" s="210">
        <v>2293</v>
      </c>
      <c r="F33" s="40">
        <v>5.4853965968054098E-3</v>
      </c>
      <c r="G33" s="41">
        <v>23288332.41</v>
      </c>
      <c r="H33" s="40">
        <v>3.5731867037683499E-3</v>
      </c>
      <c r="I33" s="203">
        <v>2274</v>
      </c>
      <c r="J33" s="204">
        <v>22539063.460000001</v>
      </c>
      <c r="K33" s="203">
        <v>19</v>
      </c>
      <c r="L33" s="204">
        <v>749268.95</v>
      </c>
      <c r="M33" s="203">
        <v>0</v>
      </c>
      <c r="N33" s="204">
        <v>0</v>
      </c>
      <c r="O33" s="231">
        <v>90</v>
      </c>
      <c r="P33" s="232">
        <v>2176016.16</v>
      </c>
      <c r="Q33" s="231">
        <v>2203</v>
      </c>
      <c r="R33" s="232">
        <v>21112316.25</v>
      </c>
      <c r="S33" s="231">
        <v>2252</v>
      </c>
      <c r="T33" s="232">
        <v>22563275.359999999</v>
      </c>
      <c r="U33" s="231">
        <v>41</v>
      </c>
      <c r="V33" s="232">
        <v>725057.05</v>
      </c>
    </row>
    <row r="34" spans="2:22" x14ac:dyDescent="0.25">
      <c r="B34" s="89" t="s">
        <v>907</v>
      </c>
      <c r="C34" s="607" t="s">
        <v>2</v>
      </c>
      <c r="D34" s="374"/>
      <c r="E34" s="212">
        <v>0</v>
      </c>
      <c r="F34" s="215">
        <v>0</v>
      </c>
      <c r="G34" s="214">
        <v>0</v>
      </c>
      <c r="H34" s="215">
        <v>0</v>
      </c>
      <c r="I34" s="206">
        <v>0</v>
      </c>
      <c r="J34" s="205">
        <v>0</v>
      </c>
      <c r="K34" s="206">
        <v>0</v>
      </c>
      <c r="L34" s="205">
        <v>0</v>
      </c>
      <c r="M34" s="206">
        <v>0</v>
      </c>
      <c r="N34" s="205">
        <v>0</v>
      </c>
      <c r="O34" s="233">
        <v>0</v>
      </c>
      <c r="P34" s="214">
        <v>0</v>
      </c>
      <c r="Q34" s="233">
        <v>0</v>
      </c>
      <c r="R34" s="214">
        <v>0</v>
      </c>
      <c r="S34" s="233">
        <v>0</v>
      </c>
      <c r="T34" s="214">
        <v>0</v>
      </c>
      <c r="U34" s="233">
        <v>0</v>
      </c>
      <c r="V34" s="214">
        <v>0</v>
      </c>
    </row>
    <row r="35" spans="2:22" x14ac:dyDescent="0.25">
      <c r="B35" s="207" t="s">
        <v>115</v>
      </c>
      <c r="C35" s="616" t="s">
        <v>2</v>
      </c>
      <c r="D35" s="417"/>
      <c r="E35" s="216">
        <v>418019</v>
      </c>
      <c r="F35" s="217">
        <v>1</v>
      </c>
      <c r="G35" s="218">
        <v>6517524646.96</v>
      </c>
      <c r="H35" s="217">
        <v>1</v>
      </c>
      <c r="I35" s="208">
        <v>66265</v>
      </c>
      <c r="J35" s="209">
        <v>527459843.06999999</v>
      </c>
      <c r="K35" s="208">
        <v>350414</v>
      </c>
      <c r="L35" s="209">
        <v>5958464850.3599997</v>
      </c>
      <c r="M35" s="208">
        <v>1340</v>
      </c>
      <c r="N35" s="209">
        <v>31599953.530000001</v>
      </c>
      <c r="O35" s="234">
        <v>209975</v>
      </c>
      <c r="P35" s="235">
        <v>3714368535.9299998</v>
      </c>
      <c r="Q35" s="234">
        <v>208044</v>
      </c>
      <c r="R35" s="235">
        <v>2803156111.0300002</v>
      </c>
      <c r="S35" s="234">
        <v>402057</v>
      </c>
      <c r="T35" s="235">
        <v>6168210859.6199999</v>
      </c>
      <c r="U35" s="234">
        <v>15962</v>
      </c>
      <c r="V35" s="235">
        <v>349313787.33999997</v>
      </c>
    </row>
    <row r="36" spans="2:22" x14ac:dyDescent="0.25">
      <c r="B36" s="181" t="s">
        <v>2</v>
      </c>
      <c r="C36" s="565" t="s">
        <v>2</v>
      </c>
      <c r="D36" s="374"/>
      <c r="E36" s="182" t="s">
        <v>2</v>
      </c>
      <c r="F36" s="182" t="s">
        <v>2</v>
      </c>
      <c r="G36" s="182" t="s">
        <v>2</v>
      </c>
      <c r="H36" s="182" t="s">
        <v>2</v>
      </c>
      <c r="I36" s="182" t="s">
        <v>2</v>
      </c>
      <c r="J36" s="182" t="s">
        <v>2</v>
      </c>
      <c r="K36" s="182" t="s">
        <v>2</v>
      </c>
      <c r="L36" s="182" t="s">
        <v>2</v>
      </c>
      <c r="M36" s="182" t="s">
        <v>2</v>
      </c>
      <c r="N36" s="182" t="s">
        <v>2</v>
      </c>
      <c r="O36" s="182" t="s">
        <v>2</v>
      </c>
      <c r="P36" s="182" t="s">
        <v>2</v>
      </c>
      <c r="Q36" s="182" t="s">
        <v>2</v>
      </c>
      <c r="R36" s="182" t="s">
        <v>2</v>
      </c>
      <c r="S36" s="182" t="s">
        <v>2</v>
      </c>
      <c r="T36" s="182" t="s">
        <v>2</v>
      </c>
      <c r="U36" s="182" t="s">
        <v>2</v>
      </c>
      <c r="V36" s="182" t="s">
        <v>2</v>
      </c>
    </row>
    <row r="37" spans="2:22" x14ac:dyDescent="0.25">
      <c r="B37" s="681" t="s">
        <v>886</v>
      </c>
      <c r="C37" s="417"/>
      <c r="D37" s="417"/>
      <c r="E37" s="239" t="s">
        <v>2</v>
      </c>
      <c r="F37" s="182" t="s">
        <v>2</v>
      </c>
      <c r="G37" s="182" t="s">
        <v>2</v>
      </c>
      <c r="H37" s="182" t="s">
        <v>2</v>
      </c>
      <c r="I37" s="182" t="s">
        <v>2</v>
      </c>
      <c r="J37" s="182" t="s">
        <v>2</v>
      </c>
      <c r="K37" s="182" t="s">
        <v>2</v>
      </c>
      <c r="L37" s="182" t="s">
        <v>2</v>
      </c>
      <c r="M37" s="182" t="s">
        <v>2</v>
      </c>
      <c r="N37" s="182" t="s">
        <v>2</v>
      </c>
      <c r="O37" s="182" t="s">
        <v>2</v>
      </c>
      <c r="P37" s="182" t="s">
        <v>2</v>
      </c>
      <c r="Q37" s="182" t="s">
        <v>2</v>
      </c>
      <c r="R37" s="182" t="s">
        <v>2</v>
      </c>
      <c r="S37" s="182" t="s">
        <v>2</v>
      </c>
      <c r="T37" s="182" t="s">
        <v>2</v>
      </c>
      <c r="U37" s="182" t="s">
        <v>2</v>
      </c>
      <c r="V37" s="182" t="s">
        <v>2</v>
      </c>
    </row>
    <row r="38" spans="2:22" x14ac:dyDescent="0.25">
      <c r="B38" s="420" t="s">
        <v>912</v>
      </c>
      <c r="C38" s="417"/>
      <c r="D38" s="418"/>
      <c r="E38" s="59">
        <v>7</v>
      </c>
      <c r="F38" s="182" t="s">
        <v>2</v>
      </c>
      <c r="G38" s="182" t="s">
        <v>2</v>
      </c>
      <c r="H38" s="182" t="s">
        <v>2</v>
      </c>
      <c r="I38" s="182" t="s">
        <v>2</v>
      </c>
      <c r="J38" s="182" t="s">
        <v>2</v>
      </c>
      <c r="K38" s="182" t="s">
        <v>2</v>
      </c>
      <c r="L38" s="182" t="s">
        <v>2</v>
      </c>
      <c r="M38" s="182" t="s">
        <v>2</v>
      </c>
      <c r="N38" s="182" t="s">
        <v>2</v>
      </c>
      <c r="O38" s="182" t="s">
        <v>2</v>
      </c>
      <c r="P38" s="182" t="s">
        <v>2</v>
      </c>
      <c r="Q38" s="182" t="s">
        <v>2</v>
      </c>
      <c r="R38" s="182" t="s">
        <v>2</v>
      </c>
      <c r="S38" s="182" t="s">
        <v>2</v>
      </c>
      <c r="T38" s="182" t="s">
        <v>2</v>
      </c>
      <c r="U38" s="182" t="s">
        <v>2</v>
      </c>
      <c r="V38" s="182" t="s">
        <v>2</v>
      </c>
    </row>
    <row r="39" spans="2:22" x14ac:dyDescent="0.25">
      <c r="B39" s="421" t="s">
        <v>913</v>
      </c>
      <c r="C39" s="417"/>
      <c r="D39" s="418"/>
      <c r="E39" s="58">
        <v>69</v>
      </c>
      <c r="F39" s="182" t="s">
        <v>2</v>
      </c>
      <c r="G39" s="182" t="s">
        <v>2</v>
      </c>
      <c r="H39" s="182" t="s">
        <v>2</v>
      </c>
      <c r="I39" s="182" t="s">
        <v>2</v>
      </c>
      <c r="J39" s="182" t="s">
        <v>2</v>
      </c>
      <c r="K39" s="182" t="s">
        <v>2</v>
      </c>
      <c r="L39" s="182" t="s">
        <v>2</v>
      </c>
      <c r="M39" s="182" t="s">
        <v>2</v>
      </c>
      <c r="N39" s="182" t="s">
        <v>2</v>
      </c>
      <c r="O39" s="182" t="s">
        <v>2</v>
      </c>
      <c r="P39" s="182" t="s">
        <v>2</v>
      </c>
      <c r="Q39" s="182" t="s">
        <v>2</v>
      </c>
      <c r="R39" s="182" t="s">
        <v>2</v>
      </c>
      <c r="S39" s="182" t="s">
        <v>2</v>
      </c>
      <c r="T39" s="182" t="s">
        <v>2</v>
      </c>
      <c r="U39" s="182" t="s">
        <v>2</v>
      </c>
      <c r="V39" s="182" t="s">
        <v>2</v>
      </c>
    </row>
    <row r="40" spans="2:22" x14ac:dyDescent="0.25">
      <c r="B40" s="420" t="s">
        <v>914</v>
      </c>
      <c r="C40" s="417"/>
      <c r="D40" s="418"/>
      <c r="E40" s="68">
        <v>47.9393174978212</v>
      </c>
      <c r="F40" s="182" t="s">
        <v>2</v>
      </c>
      <c r="G40" s="182" t="s">
        <v>2</v>
      </c>
      <c r="H40" s="182" t="s">
        <v>2</v>
      </c>
      <c r="I40" s="182" t="s">
        <v>2</v>
      </c>
      <c r="J40" s="182" t="s">
        <v>2</v>
      </c>
      <c r="K40" s="182" t="s">
        <v>2</v>
      </c>
      <c r="L40" s="182" t="s">
        <v>2</v>
      </c>
      <c r="M40" s="182" t="s">
        <v>2</v>
      </c>
      <c r="N40" s="182" t="s">
        <v>2</v>
      </c>
      <c r="O40" s="182" t="s">
        <v>2</v>
      </c>
      <c r="P40" s="182" t="s">
        <v>2</v>
      </c>
      <c r="Q40" s="182" t="s">
        <v>2</v>
      </c>
      <c r="R40" s="182" t="s">
        <v>2</v>
      </c>
      <c r="S40" s="182" t="s">
        <v>2</v>
      </c>
      <c r="T40" s="182" t="s">
        <v>2</v>
      </c>
      <c r="U40" s="182" t="s">
        <v>2</v>
      </c>
      <c r="V40" s="182" t="s">
        <v>2</v>
      </c>
    </row>
    <row r="41" spans="2:22" x14ac:dyDescent="0.25">
      <c r="B41" s="236" t="s">
        <v>2</v>
      </c>
      <c r="C41" s="677" t="s">
        <v>2</v>
      </c>
      <c r="D41" s="374"/>
      <c r="E41" s="182" t="s">
        <v>2</v>
      </c>
      <c r="F41" s="182" t="s">
        <v>2</v>
      </c>
      <c r="G41" s="182" t="s">
        <v>2</v>
      </c>
      <c r="H41" s="182" t="s">
        <v>2</v>
      </c>
      <c r="I41" s="182" t="s">
        <v>2</v>
      </c>
      <c r="J41" s="182" t="s">
        <v>2</v>
      </c>
      <c r="K41" s="182" t="s">
        <v>2</v>
      </c>
      <c r="L41" s="182" t="s">
        <v>2</v>
      </c>
      <c r="M41" s="182" t="s">
        <v>2</v>
      </c>
      <c r="N41" s="182" t="s">
        <v>2</v>
      </c>
      <c r="O41" s="182" t="s">
        <v>2</v>
      </c>
      <c r="P41" s="182" t="s">
        <v>2</v>
      </c>
      <c r="Q41" s="182" t="s">
        <v>2</v>
      </c>
      <c r="R41" s="182" t="s">
        <v>2</v>
      </c>
      <c r="S41" s="182" t="s">
        <v>2</v>
      </c>
      <c r="T41" s="182" t="s">
        <v>2</v>
      </c>
      <c r="U41" s="182" t="s">
        <v>2</v>
      </c>
      <c r="V41" s="182" t="s">
        <v>2</v>
      </c>
    </row>
    <row r="42" spans="2:22" x14ac:dyDescent="0.25">
      <c r="B42" s="181" t="s">
        <v>2</v>
      </c>
      <c r="C42" s="565" t="s">
        <v>2</v>
      </c>
      <c r="D42" s="374"/>
      <c r="E42" s="182" t="s">
        <v>2</v>
      </c>
      <c r="F42" s="182" t="s">
        <v>2</v>
      </c>
      <c r="G42" s="182" t="s">
        <v>2</v>
      </c>
      <c r="H42" s="182" t="s">
        <v>2</v>
      </c>
      <c r="I42" s="182" t="s">
        <v>2</v>
      </c>
      <c r="J42" s="182" t="s">
        <v>2</v>
      </c>
      <c r="K42" s="182" t="s">
        <v>2</v>
      </c>
      <c r="L42" s="182" t="s">
        <v>2</v>
      </c>
      <c r="M42" s="182" t="s">
        <v>2</v>
      </c>
      <c r="N42" s="182" t="s">
        <v>2</v>
      </c>
      <c r="O42" s="182" t="s">
        <v>2</v>
      </c>
      <c r="P42" s="182" t="s">
        <v>2</v>
      </c>
      <c r="Q42" s="182" t="s">
        <v>2</v>
      </c>
      <c r="R42" s="182" t="s">
        <v>2</v>
      </c>
      <c r="S42" s="182" t="s">
        <v>2</v>
      </c>
      <c r="T42" s="182" t="s">
        <v>2</v>
      </c>
      <c r="U42" s="182" t="s">
        <v>2</v>
      </c>
      <c r="V42" s="182" t="s">
        <v>2</v>
      </c>
    </row>
    <row r="43" spans="2:22" x14ac:dyDescent="0.25">
      <c r="B43" s="230" t="s">
        <v>2</v>
      </c>
      <c r="C43" s="674" t="s">
        <v>2</v>
      </c>
      <c r="D43" s="374"/>
      <c r="E43" s="680" t="s">
        <v>866</v>
      </c>
      <c r="F43" s="584"/>
      <c r="G43" s="584"/>
      <c r="H43" s="585"/>
      <c r="I43" s="562" t="s">
        <v>687</v>
      </c>
      <c r="J43" s="417"/>
      <c r="K43" s="417"/>
      <c r="L43" s="417"/>
      <c r="M43" s="417"/>
      <c r="N43" s="418"/>
      <c r="O43" s="562" t="s">
        <v>108</v>
      </c>
      <c r="P43" s="417"/>
      <c r="Q43" s="417"/>
      <c r="R43" s="418"/>
      <c r="S43" s="562" t="s">
        <v>688</v>
      </c>
      <c r="T43" s="417"/>
      <c r="U43" s="417"/>
      <c r="V43" s="418"/>
    </row>
    <row r="44" spans="2:22" ht="18" customHeight="1" x14ac:dyDescent="0.25">
      <c r="C44" s="674" t="s">
        <v>2</v>
      </c>
      <c r="D44" s="374"/>
      <c r="E44" s="676" t="s">
        <v>2</v>
      </c>
      <c r="F44" s="374"/>
      <c r="G44" s="374"/>
      <c r="H44" s="385"/>
      <c r="I44" s="562" t="s">
        <v>689</v>
      </c>
      <c r="J44" s="418"/>
      <c r="K44" s="562" t="s">
        <v>690</v>
      </c>
      <c r="L44" s="418"/>
      <c r="M44" s="562" t="s">
        <v>691</v>
      </c>
      <c r="N44" s="418"/>
      <c r="O44" s="562" t="s">
        <v>692</v>
      </c>
      <c r="P44" s="418"/>
      <c r="Q44" s="562" t="s">
        <v>693</v>
      </c>
      <c r="R44" s="418"/>
      <c r="S44" s="562" t="s">
        <v>694</v>
      </c>
      <c r="T44" s="418"/>
      <c r="U44" s="562" t="s">
        <v>695</v>
      </c>
      <c r="V44" s="418"/>
    </row>
    <row r="45" spans="2:22" ht="60" x14ac:dyDescent="0.25">
      <c r="B45" s="424" t="s">
        <v>915</v>
      </c>
      <c r="C45" s="417"/>
      <c r="D45" s="418"/>
      <c r="E45" s="37" t="s">
        <v>697</v>
      </c>
      <c r="F45" s="37" t="s">
        <v>110</v>
      </c>
      <c r="G45" s="37" t="s">
        <v>111</v>
      </c>
      <c r="H45" s="37" t="s">
        <v>709</v>
      </c>
      <c r="I45" s="183" t="s">
        <v>697</v>
      </c>
      <c r="J45" s="183" t="s">
        <v>111</v>
      </c>
      <c r="K45" s="183" t="s">
        <v>697</v>
      </c>
      <c r="L45" s="183" t="s">
        <v>111</v>
      </c>
      <c r="M45" s="183" t="s">
        <v>697</v>
      </c>
      <c r="N45" s="183" t="s">
        <v>111</v>
      </c>
      <c r="O45" s="183" t="s">
        <v>697</v>
      </c>
      <c r="P45" s="183" t="s">
        <v>111</v>
      </c>
      <c r="Q45" s="183" t="s">
        <v>697</v>
      </c>
      <c r="R45" s="183" t="s">
        <v>111</v>
      </c>
      <c r="S45" s="183" t="s">
        <v>697</v>
      </c>
      <c r="T45" s="183" t="s">
        <v>111</v>
      </c>
      <c r="U45" s="183" t="s">
        <v>697</v>
      </c>
      <c r="V45" s="183" t="s">
        <v>111</v>
      </c>
    </row>
    <row r="46" spans="2:22" x14ac:dyDescent="0.25">
      <c r="B46" s="202" t="s">
        <v>901</v>
      </c>
      <c r="C46" s="599" t="s">
        <v>2</v>
      </c>
      <c r="D46" s="374"/>
      <c r="E46" s="210">
        <v>122291</v>
      </c>
      <c r="F46" s="40">
        <v>0.29254890327951599</v>
      </c>
      <c r="G46" s="41">
        <v>2491213629.8400002</v>
      </c>
      <c r="H46" s="40">
        <v>0.38223309688625201</v>
      </c>
      <c r="I46" s="203">
        <v>22677</v>
      </c>
      <c r="J46" s="204">
        <v>250560379.37</v>
      </c>
      <c r="K46" s="203">
        <v>99009</v>
      </c>
      <c r="L46" s="204">
        <v>2224098969.1599998</v>
      </c>
      <c r="M46" s="203">
        <v>605</v>
      </c>
      <c r="N46" s="204">
        <v>16554281.310000001</v>
      </c>
      <c r="O46" s="231">
        <v>51674</v>
      </c>
      <c r="P46" s="232">
        <v>1249780111.97</v>
      </c>
      <c r="Q46" s="231">
        <v>70617</v>
      </c>
      <c r="R46" s="232">
        <v>1241433517.8699999</v>
      </c>
      <c r="S46" s="231">
        <v>118346</v>
      </c>
      <c r="T46" s="232">
        <v>2363601540.04</v>
      </c>
      <c r="U46" s="231">
        <v>3945</v>
      </c>
      <c r="V46" s="232">
        <v>127612089.8</v>
      </c>
    </row>
    <row r="47" spans="2:22" x14ac:dyDescent="0.25">
      <c r="B47" s="89" t="s">
        <v>902</v>
      </c>
      <c r="C47" s="607" t="s">
        <v>2</v>
      </c>
      <c r="D47" s="374"/>
      <c r="E47" s="212">
        <v>142861</v>
      </c>
      <c r="F47" s="215">
        <v>0.34175719285487</v>
      </c>
      <c r="G47" s="214">
        <v>2366340022.8000002</v>
      </c>
      <c r="H47" s="215">
        <v>0.36307342909761697</v>
      </c>
      <c r="I47" s="206">
        <v>22509</v>
      </c>
      <c r="J47" s="205">
        <v>185732175.75999999</v>
      </c>
      <c r="K47" s="206">
        <v>119792</v>
      </c>
      <c r="L47" s="205">
        <v>2168325927.75</v>
      </c>
      <c r="M47" s="206">
        <v>560</v>
      </c>
      <c r="N47" s="205">
        <v>12281919.289999999</v>
      </c>
      <c r="O47" s="233">
        <v>73787</v>
      </c>
      <c r="P47" s="214">
        <v>1405933636.04</v>
      </c>
      <c r="Q47" s="233">
        <v>69074</v>
      </c>
      <c r="R47" s="214">
        <v>960406386.75999999</v>
      </c>
      <c r="S47" s="233">
        <v>136718</v>
      </c>
      <c r="T47" s="214">
        <v>2219719840.3000002</v>
      </c>
      <c r="U47" s="233">
        <v>6143</v>
      </c>
      <c r="V47" s="214">
        <v>146620182.5</v>
      </c>
    </row>
    <row r="48" spans="2:22" x14ac:dyDescent="0.25">
      <c r="B48" s="202" t="s">
        <v>903</v>
      </c>
      <c r="C48" s="599" t="s">
        <v>2</v>
      </c>
      <c r="D48" s="374"/>
      <c r="E48" s="210">
        <v>92855</v>
      </c>
      <c r="F48" s="40">
        <v>0.222131051459383</v>
      </c>
      <c r="G48" s="41">
        <v>1175684763.8099999</v>
      </c>
      <c r="H48" s="40">
        <v>0.18038823441325699</v>
      </c>
      <c r="I48" s="203">
        <v>13416</v>
      </c>
      <c r="J48" s="204">
        <v>70796274.700000003</v>
      </c>
      <c r="K48" s="203">
        <v>79300</v>
      </c>
      <c r="L48" s="204">
        <v>1102609367.6099999</v>
      </c>
      <c r="M48" s="203">
        <v>139</v>
      </c>
      <c r="N48" s="204">
        <v>2279121.5</v>
      </c>
      <c r="O48" s="231">
        <v>52034</v>
      </c>
      <c r="P48" s="232">
        <v>770662329.03999996</v>
      </c>
      <c r="Q48" s="231">
        <v>40821</v>
      </c>
      <c r="R48" s="232">
        <v>405022434.76999998</v>
      </c>
      <c r="S48" s="231">
        <v>89185</v>
      </c>
      <c r="T48" s="232">
        <v>1116092149.8099999</v>
      </c>
      <c r="U48" s="231">
        <v>3670</v>
      </c>
      <c r="V48" s="232">
        <v>59592614</v>
      </c>
    </row>
    <row r="49" spans="2:22" x14ac:dyDescent="0.25">
      <c r="B49" s="89" t="s">
        <v>904</v>
      </c>
      <c r="C49" s="607" t="s">
        <v>2</v>
      </c>
      <c r="D49" s="374"/>
      <c r="E49" s="212">
        <v>50967</v>
      </c>
      <c r="F49" s="215">
        <v>0.12192507996048001</v>
      </c>
      <c r="G49" s="214">
        <v>474392510.94999999</v>
      </c>
      <c r="H49" s="215">
        <v>7.2787221628885304E-2</v>
      </c>
      <c r="I49" s="206">
        <v>5348</v>
      </c>
      <c r="J49" s="205">
        <v>17162144.010000002</v>
      </c>
      <c r="K49" s="206">
        <v>45583</v>
      </c>
      <c r="L49" s="205">
        <v>456745735.50999999</v>
      </c>
      <c r="M49" s="206">
        <v>36</v>
      </c>
      <c r="N49" s="205">
        <v>484631.43</v>
      </c>
      <c r="O49" s="233">
        <v>27421</v>
      </c>
      <c r="P49" s="214">
        <v>283427800.19999999</v>
      </c>
      <c r="Q49" s="233">
        <v>23546</v>
      </c>
      <c r="R49" s="214">
        <v>190964710.75</v>
      </c>
      <c r="S49" s="233">
        <v>49194</v>
      </c>
      <c r="T49" s="214">
        <v>459641631.80000001</v>
      </c>
      <c r="U49" s="233">
        <v>1773</v>
      </c>
      <c r="V49" s="214">
        <v>14750879.15</v>
      </c>
    </row>
    <row r="50" spans="2:22" x14ac:dyDescent="0.25">
      <c r="B50" s="202" t="s">
        <v>905</v>
      </c>
      <c r="C50" s="599" t="s">
        <v>2</v>
      </c>
      <c r="D50" s="374"/>
      <c r="E50" s="210">
        <v>8866</v>
      </c>
      <c r="F50" s="40">
        <v>2.12095622447783E-2</v>
      </c>
      <c r="G50" s="41">
        <v>9777876.0800000001</v>
      </c>
      <c r="H50" s="40">
        <v>1.50024382102809E-3</v>
      </c>
      <c r="I50" s="203">
        <v>2158</v>
      </c>
      <c r="J50" s="204">
        <v>3194674.75</v>
      </c>
      <c r="K50" s="203">
        <v>6708</v>
      </c>
      <c r="L50" s="204">
        <v>6583201.3300000001</v>
      </c>
      <c r="M50" s="203">
        <v>0</v>
      </c>
      <c r="N50" s="204">
        <v>0</v>
      </c>
      <c r="O50" s="231">
        <v>5036</v>
      </c>
      <c r="P50" s="232">
        <v>4501742.91</v>
      </c>
      <c r="Q50" s="231">
        <v>3830</v>
      </c>
      <c r="R50" s="232">
        <v>5276133.17</v>
      </c>
      <c r="S50" s="231">
        <v>8458</v>
      </c>
      <c r="T50" s="232">
        <v>9041126.9000000004</v>
      </c>
      <c r="U50" s="231">
        <v>408</v>
      </c>
      <c r="V50" s="232">
        <v>736749.18</v>
      </c>
    </row>
    <row r="51" spans="2:22" x14ac:dyDescent="0.25">
      <c r="B51" s="89" t="s">
        <v>906</v>
      </c>
      <c r="C51" s="607" t="s">
        <v>2</v>
      </c>
      <c r="D51" s="374"/>
      <c r="E51" s="212">
        <v>178</v>
      </c>
      <c r="F51" s="215">
        <v>4.2581796521210799E-4</v>
      </c>
      <c r="G51" s="214">
        <v>115843.48</v>
      </c>
      <c r="H51" s="215">
        <v>1.7774152960669399E-5</v>
      </c>
      <c r="I51" s="206">
        <v>157</v>
      </c>
      <c r="J51" s="205">
        <v>14194.48</v>
      </c>
      <c r="K51" s="206">
        <v>21</v>
      </c>
      <c r="L51" s="205">
        <v>101649</v>
      </c>
      <c r="M51" s="206">
        <v>0</v>
      </c>
      <c r="N51" s="205">
        <v>0</v>
      </c>
      <c r="O51" s="233">
        <v>22</v>
      </c>
      <c r="P51" s="214">
        <v>62915.77</v>
      </c>
      <c r="Q51" s="233">
        <v>156</v>
      </c>
      <c r="R51" s="214">
        <v>52927.71</v>
      </c>
      <c r="S51" s="233">
        <v>155</v>
      </c>
      <c r="T51" s="214">
        <v>114570.77</v>
      </c>
      <c r="U51" s="233">
        <v>23</v>
      </c>
      <c r="V51" s="214">
        <v>1272.71</v>
      </c>
    </row>
    <row r="52" spans="2:22" x14ac:dyDescent="0.25">
      <c r="B52" s="202" t="s">
        <v>907</v>
      </c>
      <c r="C52" s="599" t="s">
        <v>2</v>
      </c>
      <c r="D52" s="374"/>
      <c r="E52" s="210">
        <v>1</v>
      </c>
      <c r="F52" s="40">
        <v>2.3922357596185801E-6</v>
      </c>
      <c r="G52" s="41">
        <v>0</v>
      </c>
      <c r="H52" s="40">
        <v>0</v>
      </c>
      <c r="I52" s="203">
        <v>0</v>
      </c>
      <c r="J52" s="204">
        <v>0</v>
      </c>
      <c r="K52" s="203">
        <v>1</v>
      </c>
      <c r="L52" s="204">
        <v>0</v>
      </c>
      <c r="M52" s="203">
        <v>0</v>
      </c>
      <c r="N52" s="204">
        <v>0</v>
      </c>
      <c r="O52" s="231">
        <v>1</v>
      </c>
      <c r="P52" s="232">
        <v>0</v>
      </c>
      <c r="Q52" s="231">
        <v>0</v>
      </c>
      <c r="R52" s="232">
        <v>0</v>
      </c>
      <c r="S52" s="231">
        <v>1</v>
      </c>
      <c r="T52" s="232">
        <v>0</v>
      </c>
      <c r="U52" s="231">
        <v>0</v>
      </c>
      <c r="V52" s="232">
        <v>0</v>
      </c>
    </row>
    <row r="53" spans="2:22" x14ac:dyDescent="0.25">
      <c r="B53" s="207" t="s">
        <v>115</v>
      </c>
      <c r="C53" s="616" t="s">
        <v>2</v>
      </c>
      <c r="D53" s="417"/>
      <c r="E53" s="216">
        <v>418019</v>
      </c>
      <c r="F53" s="217">
        <v>1</v>
      </c>
      <c r="G53" s="218">
        <v>6517524646.96</v>
      </c>
      <c r="H53" s="217">
        <v>1</v>
      </c>
      <c r="I53" s="208">
        <v>66265</v>
      </c>
      <c r="J53" s="209">
        <v>527459843.06999999</v>
      </c>
      <c r="K53" s="208">
        <v>350414</v>
      </c>
      <c r="L53" s="209">
        <v>5958464850.3599997</v>
      </c>
      <c r="M53" s="208">
        <v>1340</v>
      </c>
      <c r="N53" s="209">
        <v>31599953.530000001</v>
      </c>
      <c r="O53" s="234">
        <v>209975</v>
      </c>
      <c r="P53" s="235">
        <v>3714368535.9299998</v>
      </c>
      <c r="Q53" s="234">
        <v>208044</v>
      </c>
      <c r="R53" s="235">
        <v>2803156111.0300002</v>
      </c>
      <c r="S53" s="234">
        <v>402057</v>
      </c>
      <c r="T53" s="235">
        <v>6168210859.6199999</v>
      </c>
      <c r="U53" s="234">
        <v>15962</v>
      </c>
      <c r="V53" s="235">
        <v>349313787.33999997</v>
      </c>
    </row>
    <row r="54" spans="2:22" x14ac:dyDescent="0.25">
      <c r="B54" s="181" t="s">
        <v>2</v>
      </c>
      <c r="C54" s="565" t="s">
        <v>2</v>
      </c>
      <c r="D54" s="374"/>
      <c r="E54" s="182" t="s">
        <v>2</v>
      </c>
      <c r="F54" s="182" t="s">
        <v>2</v>
      </c>
      <c r="G54" s="182" t="s">
        <v>2</v>
      </c>
      <c r="H54" s="182" t="s">
        <v>2</v>
      </c>
      <c r="I54" s="182" t="s">
        <v>2</v>
      </c>
      <c r="J54" s="182" t="s">
        <v>2</v>
      </c>
      <c r="K54" s="182" t="s">
        <v>2</v>
      </c>
      <c r="L54" s="182" t="s">
        <v>2</v>
      </c>
      <c r="M54" s="182" t="s">
        <v>2</v>
      </c>
      <c r="N54" s="182" t="s">
        <v>2</v>
      </c>
      <c r="O54" s="182" t="s">
        <v>2</v>
      </c>
      <c r="P54" s="182" t="s">
        <v>2</v>
      </c>
      <c r="Q54" s="182" t="s">
        <v>2</v>
      </c>
      <c r="R54" s="182" t="s">
        <v>2</v>
      </c>
      <c r="S54" s="182" t="s">
        <v>2</v>
      </c>
      <c r="T54" s="182" t="s">
        <v>2</v>
      </c>
      <c r="U54" s="182" t="s">
        <v>2</v>
      </c>
      <c r="V54" s="182" t="s">
        <v>2</v>
      </c>
    </row>
    <row r="55" spans="2:22" x14ac:dyDescent="0.25">
      <c r="B55" s="681" t="s">
        <v>886</v>
      </c>
      <c r="C55" s="417"/>
      <c r="D55" s="417"/>
      <c r="E55" s="239" t="s">
        <v>2</v>
      </c>
      <c r="F55" s="182" t="s">
        <v>2</v>
      </c>
      <c r="G55" s="182" t="s">
        <v>2</v>
      </c>
      <c r="H55" s="182" t="s">
        <v>2</v>
      </c>
      <c r="I55" s="182" t="s">
        <v>2</v>
      </c>
      <c r="J55" s="182" t="s">
        <v>2</v>
      </c>
      <c r="K55" s="182" t="s">
        <v>2</v>
      </c>
      <c r="L55" s="182" t="s">
        <v>2</v>
      </c>
      <c r="M55" s="182" t="s">
        <v>2</v>
      </c>
      <c r="N55" s="182" t="s">
        <v>2</v>
      </c>
      <c r="O55" s="182" t="s">
        <v>2</v>
      </c>
      <c r="P55" s="182" t="s">
        <v>2</v>
      </c>
      <c r="Q55" s="182" t="s">
        <v>2</v>
      </c>
      <c r="R55" s="182" t="s">
        <v>2</v>
      </c>
      <c r="S55" s="182" t="s">
        <v>2</v>
      </c>
      <c r="T55" s="182" t="s">
        <v>2</v>
      </c>
      <c r="U55" s="182" t="s">
        <v>2</v>
      </c>
      <c r="V55" s="182" t="s">
        <v>2</v>
      </c>
    </row>
    <row r="56" spans="2:22" x14ac:dyDescent="0.25">
      <c r="B56" s="420" t="s">
        <v>916</v>
      </c>
      <c r="C56" s="417"/>
      <c r="D56" s="418"/>
      <c r="E56" s="59">
        <v>1</v>
      </c>
      <c r="F56" s="182" t="s">
        <v>2</v>
      </c>
      <c r="G56" s="182" t="s">
        <v>2</v>
      </c>
      <c r="H56" s="182" t="s">
        <v>2</v>
      </c>
      <c r="I56" s="182" t="s">
        <v>2</v>
      </c>
      <c r="J56" s="182" t="s">
        <v>2</v>
      </c>
      <c r="K56" s="182" t="s">
        <v>2</v>
      </c>
      <c r="L56" s="182" t="s">
        <v>2</v>
      </c>
      <c r="M56" s="182" t="s">
        <v>2</v>
      </c>
      <c r="N56" s="182" t="s">
        <v>2</v>
      </c>
      <c r="O56" s="182" t="s">
        <v>2</v>
      </c>
      <c r="P56" s="182" t="s">
        <v>2</v>
      </c>
      <c r="Q56" s="182" t="s">
        <v>2</v>
      </c>
      <c r="R56" s="182" t="s">
        <v>2</v>
      </c>
      <c r="S56" s="182" t="s">
        <v>2</v>
      </c>
      <c r="T56" s="182" t="s">
        <v>2</v>
      </c>
      <c r="U56" s="182" t="s">
        <v>2</v>
      </c>
      <c r="V56" s="182" t="s">
        <v>2</v>
      </c>
    </row>
    <row r="57" spans="2:22" x14ac:dyDescent="0.25">
      <c r="B57" s="421" t="s">
        <v>917</v>
      </c>
      <c r="C57" s="417"/>
      <c r="D57" s="418"/>
      <c r="E57" s="58">
        <v>72</v>
      </c>
      <c r="F57" s="182" t="s">
        <v>2</v>
      </c>
      <c r="G57" s="182" t="s">
        <v>2</v>
      </c>
      <c r="H57" s="182" t="s">
        <v>2</v>
      </c>
      <c r="I57" s="182" t="s">
        <v>2</v>
      </c>
      <c r="J57" s="182" t="s">
        <v>2</v>
      </c>
      <c r="K57" s="182" t="s">
        <v>2</v>
      </c>
      <c r="L57" s="182" t="s">
        <v>2</v>
      </c>
      <c r="M57" s="182" t="s">
        <v>2</v>
      </c>
      <c r="N57" s="182" t="s">
        <v>2</v>
      </c>
      <c r="O57" s="182" t="s">
        <v>2</v>
      </c>
      <c r="P57" s="182" t="s">
        <v>2</v>
      </c>
      <c r="Q57" s="182" t="s">
        <v>2</v>
      </c>
      <c r="R57" s="182" t="s">
        <v>2</v>
      </c>
      <c r="S57" s="182" t="s">
        <v>2</v>
      </c>
      <c r="T57" s="182" t="s">
        <v>2</v>
      </c>
      <c r="U57" s="182" t="s">
        <v>2</v>
      </c>
      <c r="V57" s="182" t="s">
        <v>2</v>
      </c>
    </row>
    <row r="58" spans="2:22" x14ac:dyDescent="0.25">
      <c r="B58" s="420" t="s">
        <v>918</v>
      </c>
      <c r="C58" s="417"/>
      <c r="D58" s="418"/>
      <c r="E58" s="68">
        <v>17.739999999999998</v>
      </c>
      <c r="F58" s="182" t="s">
        <v>2</v>
      </c>
      <c r="G58" s="182" t="s">
        <v>2</v>
      </c>
      <c r="H58" s="182" t="s">
        <v>2</v>
      </c>
      <c r="I58" s="182" t="s">
        <v>2</v>
      </c>
      <c r="J58" s="182" t="s">
        <v>2</v>
      </c>
      <c r="K58" s="182" t="s">
        <v>2</v>
      </c>
      <c r="L58" s="182" t="s">
        <v>2</v>
      </c>
      <c r="M58" s="182" t="s">
        <v>2</v>
      </c>
      <c r="N58" s="182" t="s">
        <v>2</v>
      </c>
      <c r="O58" s="182" t="s">
        <v>2</v>
      </c>
      <c r="P58" s="182" t="s">
        <v>2</v>
      </c>
      <c r="Q58" s="182" t="s">
        <v>2</v>
      </c>
      <c r="R58" s="182" t="s">
        <v>2</v>
      </c>
      <c r="S58" s="182" t="s">
        <v>2</v>
      </c>
      <c r="T58" s="182" t="s">
        <v>2</v>
      </c>
      <c r="U58" s="182" t="s">
        <v>2</v>
      </c>
      <c r="V58" s="182" t="s">
        <v>2</v>
      </c>
    </row>
    <row r="59" spans="2:22" x14ac:dyDescent="0.25">
      <c r="B59" s="236" t="s">
        <v>2</v>
      </c>
      <c r="C59" s="677" t="s">
        <v>2</v>
      </c>
      <c r="D59" s="374"/>
      <c r="E59" s="182" t="s">
        <v>2</v>
      </c>
      <c r="F59" s="182" t="s">
        <v>2</v>
      </c>
      <c r="G59" s="182" t="s">
        <v>2</v>
      </c>
      <c r="H59" s="182" t="s">
        <v>2</v>
      </c>
      <c r="I59" s="182" t="s">
        <v>2</v>
      </c>
      <c r="J59" s="182" t="s">
        <v>2</v>
      </c>
      <c r="K59" s="182" t="s">
        <v>2</v>
      </c>
      <c r="L59" s="182" t="s">
        <v>2</v>
      </c>
      <c r="M59" s="182" t="s">
        <v>2</v>
      </c>
      <c r="N59" s="182" t="s">
        <v>2</v>
      </c>
      <c r="O59" s="182" t="s">
        <v>2</v>
      </c>
      <c r="P59" s="182" t="s">
        <v>2</v>
      </c>
      <c r="Q59" s="182" t="s">
        <v>2</v>
      </c>
      <c r="R59" s="182" t="s">
        <v>2</v>
      </c>
      <c r="S59" s="182" t="s">
        <v>2</v>
      </c>
      <c r="T59" s="182" t="s">
        <v>2</v>
      </c>
      <c r="U59" s="182" t="s">
        <v>2</v>
      </c>
      <c r="V59" s="182" t="s">
        <v>2</v>
      </c>
    </row>
  </sheetData>
  <sheetProtection algorithmName="SHA-512" hashValue="l+uXS16vwG524B+EdxuVndbNbt1KAuEauk9ex5zLMyupE3g73ftzmocw+Ywf8FlmiDdl6QTnNieAYEaXKeXdtw==" saltValue="w5mAO5aRRqMj710HdX73sg==" spinCount="100000" sheet="1" objects="1" scenarios="1"/>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topLeftCell="A34" workbookViewId="0">
      <selection sqref="A1:C3"/>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74"/>
      <c r="B1" s="374"/>
      <c r="C1" s="374"/>
      <c r="D1" s="375" t="s">
        <v>0</v>
      </c>
      <c r="E1" s="374"/>
      <c r="F1" s="374"/>
      <c r="G1" s="374"/>
      <c r="H1" s="374"/>
      <c r="I1" s="374"/>
      <c r="J1" s="374"/>
      <c r="K1" s="374"/>
      <c r="L1" s="374"/>
      <c r="M1" s="374"/>
      <c r="N1" s="374"/>
      <c r="O1" s="374"/>
      <c r="P1" s="374"/>
      <c r="Q1" s="374"/>
      <c r="R1" s="374"/>
      <c r="S1" s="374"/>
      <c r="T1" s="374"/>
      <c r="U1" s="374"/>
      <c r="V1" s="374"/>
      <c r="W1" s="374"/>
      <c r="X1" s="374"/>
    </row>
    <row r="2" spans="1:24" ht="18" customHeight="1" x14ac:dyDescent="0.25">
      <c r="A2" s="374"/>
      <c r="B2" s="374"/>
      <c r="C2" s="374"/>
      <c r="D2" s="375" t="s">
        <v>1</v>
      </c>
      <c r="E2" s="374"/>
      <c r="F2" s="374"/>
      <c r="G2" s="374"/>
      <c r="H2" s="374"/>
      <c r="I2" s="374"/>
      <c r="J2" s="374"/>
      <c r="K2" s="374"/>
      <c r="L2" s="374"/>
      <c r="M2" s="374"/>
      <c r="N2" s="374"/>
      <c r="O2" s="374"/>
      <c r="P2" s="374"/>
      <c r="Q2" s="374"/>
      <c r="R2" s="374"/>
      <c r="S2" s="374"/>
      <c r="T2" s="374"/>
      <c r="U2" s="374"/>
      <c r="V2" s="374"/>
      <c r="W2" s="374"/>
      <c r="X2" s="374"/>
    </row>
    <row r="3" spans="1:24" ht="18" customHeight="1" x14ac:dyDescent="0.25">
      <c r="A3" s="374"/>
      <c r="B3" s="374"/>
      <c r="C3" s="374"/>
      <c r="D3" s="375" t="s">
        <v>2</v>
      </c>
      <c r="E3" s="374"/>
      <c r="F3" s="374"/>
      <c r="G3" s="374"/>
      <c r="H3" s="374"/>
      <c r="I3" s="374"/>
      <c r="J3" s="374"/>
      <c r="K3" s="374"/>
      <c r="L3" s="374"/>
      <c r="M3" s="374"/>
      <c r="N3" s="374"/>
      <c r="O3" s="374"/>
      <c r="P3" s="374"/>
      <c r="Q3" s="374"/>
      <c r="R3" s="374"/>
      <c r="S3" s="374"/>
      <c r="T3" s="374"/>
      <c r="U3" s="374"/>
      <c r="V3" s="374"/>
      <c r="W3" s="374"/>
      <c r="X3" s="374"/>
    </row>
    <row r="4" spans="1:24" ht="18" customHeight="1" x14ac:dyDescent="0.25">
      <c r="B4" s="376" t="s">
        <v>919</v>
      </c>
      <c r="C4" s="374"/>
      <c r="D4" s="374"/>
      <c r="E4" s="374"/>
      <c r="F4" s="374"/>
      <c r="G4" s="374"/>
      <c r="H4" s="374"/>
      <c r="I4" s="374"/>
      <c r="J4" s="374"/>
      <c r="K4" s="374"/>
      <c r="L4" s="374"/>
      <c r="M4" s="374"/>
      <c r="N4" s="374"/>
      <c r="O4" s="374"/>
      <c r="P4" s="374"/>
      <c r="Q4" s="374"/>
      <c r="R4" s="374"/>
      <c r="S4" s="374"/>
      <c r="T4" s="374"/>
      <c r="U4" s="374"/>
      <c r="V4" s="374"/>
      <c r="W4" s="374"/>
    </row>
    <row r="5" spans="1:24" ht="2.4500000000000002" customHeight="1" x14ac:dyDescent="0.25"/>
    <row r="6" spans="1:24" x14ac:dyDescent="0.25">
      <c r="B6" s="181" t="s">
        <v>2</v>
      </c>
      <c r="C6" s="565" t="s">
        <v>2</v>
      </c>
      <c r="D6" s="374"/>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4" x14ac:dyDescent="0.25">
      <c r="B7" s="230" t="s">
        <v>2</v>
      </c>
      <c r="C7" s="674" t="s">
        <v>2</v>
      </c>
      <c r="D7" s="374"/>
      <c r="E7" s="680" t="s">
        <v>866</v>
      </c>
      <c r="F7" s="584"/>
      <c r="G7" s="584"/>
      <c r="H7" s="585"/>
      <c r="I7" s="562" t="s">
        <v>687</v>
      </c>
      <c r="J7" s="417"/>
      <c r="K7" s="417"/>
      <c r="L7" s="417"/>
      <c r="M7" s="417"/>
      <c r="N7" s="418"/>
      <c r="O7" s="562" t="s">
        <v>108</v>
      </c>
      <c r="P7" s="417"/>
      <c r="Q7" s="417"/>
      <c r="R7" s="418"/>
      <c r="S7" s="562" t="s">
        <v>688</v>
      </c>
      <c r="T7" s="417"/>
      <c r="U7" s="417"/>
      <c r="V7" s="418"/>
    </row>
    <row r="8" spans="1:24" ht="18" customHeight="1" x14ac:dyDescent="0.25">
      <c r="C8" s="674" t="s">
        <v>2</v>
      </c>
      <c r="D8" s="374"/>
      <c r="E8" s="676" t="s">
        <v>2</v>
      </c>
      <c r="F8" s="374"/>
      <c r="G8" s="374"/>
      <c r="H8" s="385"/>
      <c r="I8" s="562" t="s">
        <v>689</v>
      </c>
      <c r="J8" s="418"/>
      <c r="K8" s="562" t="s">
        <v>690</v>
      </c>
      <c r="L8" s="418"/>
      <c r="M8" s="562" t="s">
        <v>691</v>
      </c>
      <c r="N8" s="418"/>
      <c r="O8" s="562" t="s">
        <v>692</v>
      </c>
      <c r="P8" s="418"/>
      <c r="Q8" s="562" t="s">
        <v>693</v>
      </c>
      <c r="R8" s="418"/>
      <c r="S8" s="562" t="s">
        <v>694</v>
      </c>
      <c r="T8" s="418"/>
      <c r="U8" s="562" t="s">
        <v>695</v>
      </c>
      <c r="V8" s="418"/>
    </row>
    <row r="9" spans="1:24" ht="60" x14ac:dyDescent="0.25">
      <c r="B9" s="424" t="s">
        <v>920</v>
      </c>
      <c r="C9" s="417"/>
      <c r="D9" s="418"/>
      <c r="E9" s="37" t="s">
        <v>697</v>
      </c>
      <c r="F9" s="37" t="s">
        <v>110</v>
      </c>
      <c r="G9" s="37" t="s">
        <v>111</v>
      </c>
      <c r="H9" s="37" t="s">
        <v>709</v>
      </c>
      <c r="I9" s="183" t="s">
        <v>697</v>
      </c>
      <c r="J9" s="183" t="s">
        <v>111</v>
      </c>
      <c r="K9" s="183" t="s">
        <v>697</v>
      </c>
      <c r="L9" s="183" t="s">
        <v>111</v>
      </c>
      <c r="M9" s="183" t="s">
        <v>697</v>
      </c>
      <c r="N9" s="183" t="s">
        <v>111</v>
      </c>
      <c r="O9" s="183" t="s">
        <v>697</v>
      </c>
      <c r="P9" s="183" t="s">
        <v>111</v>
      </c>
      <c r="Q9" s="183" t="s">
        <v>697</v>
      </c>
      <c r="R9" s="183" t="s">
        <v>111</v>
      </c>
      <c r="S9" s="183" t="s">
        <v>697</v>
      </c>
      <c r="T9" s="183" t="s">
        <v>111</v>
      </c>
      <c r="U9" s="183" t="s">
        <v>697</v>
      </c>
      <c r="V9" s="183" t="s">
        <v>111</v>
      </c>
    </row>
    <row r="10" spans="1:24" x14ac:dyDescent="0.25">
      <c r="B10" s="202" t="s">
        <v>921</v>
      </c>
      <c r="C10" s="599" t="s">
        <v>2</v>
      </c>
      <c r="D10" s="374"/>
      <c r="E10" s="210">
        <v>137048</v>
      </c>
      <c r="F10" s="40">
        <v>0.32785112638420699</v>
      </c>
      <c r="G10" s="41">
        <v>2631033720.04</v>
      </c>
      <c r="H10" s="40">
        <v>0.40368604072210201</v>
      </c>
      <c r="I10" s="203">
        <v>12591</v>
      </c>
      <c r="J10" s="204">
        <v>114138583.91</v>
      </c>
      <c r="K10" s="203">
        <v>124457</v>
      </c>
      <c r="L10" s="204">
        <v>2516895136.1300001</v>
      </c>
      <c r="M10" s="203">
        <v>0</v>
      </c>
      <c r="N10" s="204">
        <v>0</v>
      </c>
      <c r="O10" s="231">
        <v>69128</v>
      </c>
      <c r="P10" s="232">
        <v>1517689771.6199999</v>
      </c>
      <c r="Q10" s="231">
        <v>67920</v>
      </c>
      <c r="R10" s="232">
        <v>1113343948.4200001</v>
      </c>
      <c r="S10" s="231">
        <v>133950</v>
      </c>
      <c r="T10" s="232">
        <v>2530484396.3899999</v>
      </c>
      <c r="U10" s="231">
        <v>3098</v>
      </c>
      <c r="V10" s="232">
        <v>100549323.65000001</v>
      </c>
    </row>
    <row r="11" spans="1:24" x14ac:dyDescent="0.25">
      <c r="B11" s="89" t="s">
        <v>922</v>
      </c>
      <c r="C11" s="607" t="s">
        <v>2</v>
      </c>
      <c r="D11" s="374"/>
      <c r="E11" s="212">
        <v>1150</v>
      </c>
      <c r="F11" s="215">
        <v>2.7510711235613698E-3</v>
      </c>
      <c r="G11" s="214">
        <v>95543835.120000005</v>
      </c>
      <c r="H11" s="215">
        <v>1.4659528010310599E-2</v>
      </c>
      <c r="I11" s="206">
        <v>205</v>
      </c>
      <c r="J11" s="205">
        <v>8576086.4700000007</v>
      </c>
      <c r="K11" s="206">
        <v>944</v>
      </c>
      <c r="L11" s="205">
        <v>86967748.650000006</v>
      </c>
      <c r="M11" s="206">
        <v>1</v>
      </c>
      <c r="N11" s="205">
        <v>0</v>
      </c>
      <c r="O11" s="233">
        <v>355</v>
      </c>
      <c r="P11" s="214">
        <v>39326117.810000002</v>
      </c>
      <c r="Q11" s="233">
        <v>795</v>
      </c>
      <c r="R11" s="214">
        <v>56217717.310000002</v>
      </c>
      <c r="S11" s="233">
        <v>998</v>
      </c>
      <c r="T11" s="214">
        <v>81486419.189999998</v>
      </c>
      <c r="U11" s="233">
        <v>152</v>
      </c>
      <c r="V11" s="214">
        <v>14057415.93</v>
      </c>
    </row>
    <row r="12" spans="1:24" x14ac:dyDescent="0.25">
      <c r="B12" s="202" t="s">
        <v>923</v>
      </c>
      <c r="C12" s="599" t="s">
        <v>2</v>
      </c>
      <c r="D12" s="374"/>
      <c r="E12" s="210">
        <v>2364</v>
      </c>
      <c r="F12" s="40">
        <v>5.6552453357383301E-3</v>
      </c>
      <c r="G12" s="41">
        <v>56672557.299999997</v>
      </c>
      <c r="H12" s="40">
        <v>8.6954112749591302E-3</v>
      </c>
      <c r="I12" s="203">
        <v>41</v>
      </c>
      <c r="J12" s="204">
        <v>384349</v>
      </c>
      <c r="K12" s="203">
        <v>2323</v>
      </c>
      <c r="L12" s="204">
        <v>56288208.299999997</v>
      </c>
      <c r="M12" s="203">
        <v>0</v>
      </c>
      <c r="N12" s="204">
        <v>0</v>
      </c>
      <c r="O12" s="231">
        <v>2113</v>
      </c>
      <c r="P12" s="232">
        <v>51056972.020000003</v>
      </c>
      <c r="Q12" s="231">
        <v>251</v>
      </c>
      <c r="R12" s="232">
        <v>5615585.2800000003</v>
      </c>
      <c r="S12" s="231">
        <v>2317</v>
      </c>
      <c r="T12" s="232">
        <v>55407884.329999998</v>
      </c>
      <c r="U12" s="231">
        <v>47</v>
      </c>
      <c r="V12" s="232">
        <v>1264672.97</v>
      </c>
    </row>
    <row r="13" spans="1:24" x14ac:dyDescent="0.25">
      <c r="B13" s="89" t="s">
        <v>924</v>
      </c>
      <c r="C13" s="607" t="s">
        <v>2</v>
      </c>
      <c r="D13" s="374"/>
      <c r="E13" s="212">
        <v>271</v>
      </c>
      <c r="F13" s="215">
        <v>6.4829589085663598E-4</v>
      </c>
      <c r="G13" s="214">
        <v>33508532.140000001</v>
      </c>
      <c r="H13" s="215">
        <v>5.1412973414115999E-3</v>
      </c>
      <c r="I13" s="206">
        <v>40</v>
      </c>
      <c r="J13" s="205">
        <v>2465943.08</v>
      </c>
      <c r="K13" s="206">
        <v>228</v>
      </c>
      <c r="L13" s="205">
        <v>30657190.98</v>
      </c>
      <c r="M13" s="206">
        <v>3</v>
      </c>
      <c r="N13" s="205">
        <v>385398.08</v>
      </c>
      <c r="O13" s="233">
        <v>122</v>
      </c>
      <c r="P13" s="214">
        <v>15594432.9</v>
      </c>
      <c r="Q13" s="233">
        <v>149</v>
      </c>
      <c r="R13" s="214">
        <v>17914099.239999998</v>
      </c>
      <c r="S13" s="233">
        <v>231</v>
      </c>
      <c r="T13" s="214">
        <v>28415562.690000001</v>
      </c>
      <c r="U13" s="233">
        <v>40</v>
      </c>
      <c r="V13" s="214">
        <v>5092969.45</v>
      </c>
    </row>
    <row r="14" spans="1:24" x14ac:dyDescent="0.25">
      <c r="B14" s="202" t="s">
        <v>925</v>
      </c>
      <c r="C14" s="599" t="s">
        <v>2</v>
      </c>
      <c r="D14" s="374"/>
      <c r="E14" s="210">
        <v>13969</v>
      </c>
      <c r="F14" s="40">
        <v>3.3417141326112003E-2</v>
      </c>
      <c r="G14" s="41">
        <v>165241491.06</v>
      </c>
      <c r="H14" s="40">
        <v>2.53534125317155E-2</v>
      </c>
      <c r="I14" s="203">
        <v>9014</v>
      </c>
      <c r="J14" s="204">
        <v>82807378.939999998</v>
      </c>
      <c r="K14" s="203">
        <v>4921</v>
      </c>
      <c r="L14" s="204">
        <v>81506589.109999999</v>
      </c>
      <c r="M14" s="203">
        <v>34</v>
      </c>
      <c r="N14" s="204">
        <v>927523.01</v>
      </c>
      <c r="O14" s="231">
        <v>653</v>
      </c>
      <c r="P14" s="232">
        <v>6635236.4100000001</v>
      </c>
      <c r="Q14" s="231">
        <v>13316</v>
      </c>
      <c r="R14" s="232">
        <v>158606254.65000001</v>
      </c>
      <c r="S14" s="231">
        <v>13024</v>
      </c>
      <c r="T14" s="232">
        <v>155219158.13</v>
      </c>
      <c r="U14" s="231">
        <v>945</v>
      </c>
      <c r="V14" s="232">
        <v>10022332.93</v>
      </c>
    </row>
    <row r="15" spans="1:24" x14ac:dyDescent="0.25">
      <c r="B15" s="89" t="s">
        <v>926</v>
      </c>
      <c r="C15" s="607" t="s">
        <v>2</v>
      </c>
      <c r="D15" s="374"/>
      <c r="E15" s="212">
        <v>6675</v>
      </c>
      <c r="F15" s="215">
        <v>1.5968173695453999E-2</v>
      </c>
      <c r="G15" s="214">
        <v>332652128.63999999</v>
      </c>
      <c r="H15" s="215">
        <v>5.1039642603447698E-2</v>
      </c>
      <c r="I15" s="206">
        <v>1508</v>
      </c>
      <c r="J15" s="205">
        <v>37211997.969999999</v>
      </c>
      <c r="K15" s="206">
        <v>5144</v>
      </c>
      <c r="L15" s="205">
        <v>294332011.85000002</v>
      </c>
      <c r="M15" s="206">
        <v>23</v>
      </c>
      <c r="N15" s="205">
        <v>1108118.82</v>
      </c>
      <c r="O15" s="233">
        <v>3016</v>
      </c>
      <c r="P15" s="214">
        <v>173163779.05000001</v>
      </c>
      <c r="Q15" s="233">
        <v>3659</v>
      </c>
      <c r="R15" s="214">
        <v>159488349.59</v>
      </c>
      <c r="S15" s="233">
        <v>5459</v>
      </c>
      <c r="T15" s="214">
        <v>254965651.59999999</v>
      </c>
      <c r="U15" s="233">
        <v>1216</v>
      </c>
      <c r="V15" s="214">
        <v>77686477.040000007</v>
      </c>
    </row>
    <row r="16" spans="1:24" x14ac:dyDescent="0.25">
      <c r="B16" s="202" t="s">
        <v>927</v>
      </c>
      <c r="C16" s="599" t="s">
        <v>2</v>
      </c>
      <c r="D16" s="374"/>
      <c r="E16" s="210">
        <v>35431</v>
      </c>
      <c r="F16" s="40">
        <v>8.4759305199045995E-2</v>
      </c>
      <c r="G16" s="41">
        <v>372869187.57999998</v>
      </c>
      <c r="H16" s="40">
        <v>5.7210245879763401E-2</v>
      </c>
      <c r="I16" s="203">
        <v>5434</v>
      </c>
      <c r="J16" s="204">
        <v>29871964.309999999</v>
      </c>
      <c r="K16" s="203">
        <v>29997</v>
      </c>
      <c r="L16" s="204">
        <v>342997223.26999998</v>
      </c>
      <c r="M16" s="203">
        <v>0</v>
      </c>
      <c r="N16" s="204">
        <v>0</v>
      </c>
      <c r="O16" s="231">
        <v>17030</v>
      </c>
      <c r="P16" s="232">
        <v>198407515.44999999</v>
      </c>
      <c r="Q16" s="231">
        <v>18401</v>
      </c>
      <c r="R16" s="232">
        <v>174461672.13</v>
      </c>
      <c r="S16" s="231">
        <v>35325</v>
      </c>
      <c r="T16" s="232">
        <v>371658567.85000002</v>
      </c>
      <c r="U16" s="231">
        <v>106</v>
      </c>
      <c r="V16" s="232">
        <v>1210619.73</v>
      </c>
    </row>
    <row r="17" spans="2:22" x14ac:dyDescent="0.25">
      <c r="B17" s="89" t="s">
        <v>928</v>
      </c>
      <c r="C17" s="607" t="s">
        <v>2</v>
      </c>
      <c r="D17" s="374"/>
      <c r="E17" s="212">
        <v>54249</v>
      </c>
      <c r="F17" s="215">
        <v>0.12977639772354799</v>
      </c>
      <c r="G17" s="214">
        <v>657268835.09000003</v>
      </c>
      <c r="H17" s="215">
        <v>0.100846390415504</v>
      </c>
      <c r="I17" s="206">
        <v>9238</v>
      </c>
      <c r="J17" s="205">
        <v>46660111.899999999</v>
      </c>
      <c r="K17" s="206">
        <v>45007</v>
      </c>
      <c r="L17" s="205">
        <v>610557374.27999997</v>
      </c>
      <c r="M17" s="206">
        <v>4</v>
      </c>
      <c r="N17" s="205">
        <v>51348.91</v>
      </c>
      <c r="O17" s="233">
        <v>28406</v>
      </c>
      <c r="P17" s="214">
        <v>408189894.98000002</v>
      </c>
      <c r="Q17" s="233">
        <v>25843</v>
      </c>
      <c r="R17" s="214">
        <v>249078940.11000001</v>
      </c>
      <c r="S17" s="233">
        <v>53614</v>
      </c>
      <c r="T17" s="214">
        <v>648335268.46000004</v>
      </c>
      <c r="U17" s="233">
        <v>635</v>
      </c>
      <c r="V17" s="214">
        <v>8933566.6300000008</v>
      </c>
    </row>
    <row r="18" spans="2:22" x14ac:dyDescent="0.25">
      <c r="B18" s="202" t="s">
        <v>929</v>
      </c>
      <c r="C18" s="599" t="s">
        <v>2</v>
      </c>
      <c r="D18" s="374"/>
      <c r="E18" s="210">
        <v>166862</v>
      </c>
      <c r="F18" s="40">
        <v>0.39917324332147602</v>
      </c>
      <c r="G18" s="41">
        <v>2172734359.9899998</v>
      </c>
      <c r="H18" s="40">
        <v>0.33336803122078501</v>
      </c>
      <c r="I18" s="203">
        <v>28194</v>
      </c>
      <c r="J18" s="204">
        <v>205343427.49000001</v>
      </c>
      <c r="K18" s="203">
        <v>137393</v>
      </c>
      <c r="L18" s="204">
        <v>1938263367.79</v>
      </c>
      <c r="M18" s="203">
        <v>1275</v>
      </c>
      <c r="N18" s="204">
        <v>29127564.710000001</v>
      </c>
      <c r="O18" s="231">
        <v>89152</v>
      </c>
      <c r="P18" s="232">
        <v>1304304815.6900001</v>
      </c>
      <c r="Q18" s="231">
        <v>77710</v>
      </c>
      <c r="R18" s="232">
        <v>868429544.29999995</v>
      </c>
      <c r="S18" s="231">
        <v>157139</v>
      </c>
      <c r="T18" s="232">
        <v>2042237950.98</v>
      </c>
      <c r="U18" s="231">
        <v>9723</v>
      </c>
      <c r="V18" s="232">
        <v>130496409.01000001</v>
      </c>
    </row>
    <row r="19" spans="2:22" x14ac:dyDescent="0.25">
      <c r="B19" s="207" t="s">
        <v>115</v>
      </c>
      <c r="C19" s="616" t="s">
        <v>2</v>
      </c>
      <c r="D19" s="417"/>
      <c r="E19" s="216">
        <v>418019</v>
      </c>
      <c r="F19" s="217">
        <v>1</v>
      </c>
      <c r="G19" s="218">
        <v>6517524646.96</v>
      </c>
      <c r="H19" s="217">
        <v>1</v>
      </c>
      <c r="I19" s="208">
        <v>66265</v>
      </c>
      <c r="J19" s="209">
        <v>527459843.06999999</v>
      </c>
      <c r="K19" s="208">
        <v>350414</v>
      </c>
      <c r="L19" s="209">
        <v>5958464850.3599997</v>
      </c>
      <c r="M19" s="208">
        <v>1340</v>
      </c>
      <c r="N19" s="209">
        <v>31599953.530000001</v>
      </c>
      <c r="O19" s="234">
        <v>209975</v>
      </c>
      <c r="P19" s="235">
        <v>3714368535.9299998</v>
      </c>
      <c r="Q19" s="234">
        <v>208044</v>
      </c>
      <c r="R19" s="235">
        <v>2803156111.0300002</v>
      </c>
      <c r="S19" s="234">
        <v>402057</v>
      </c>
      <c r="T19" s="235">
        <v>6168210859.6199999</v>
      </c>
      <c r="U19" s="234">
        <v>15962</v>
      </c>
      <c r="V19" s="235">
        <v>349313787.33999997</v>
      </c>
    </row>
    <row r="20" spans="2:22" x14ac:dyDescent="0.25">
      <c r="B20" s="181" t="s">
        <v>2</v>
      </c>
      <c r="C20" s="565" t="s">
        <v>2</v>
      </c>
      <c r="D20" s="374"/>
      <c r="E20" s="182" t="s">
        <v>2</v>
      </c>
      <c r="F20" s="182" t="s">
        <v>2</v>
      </c>
      <c r="G20" s="182" t="s">
        <v>2</v>
      </c>
      <c r="H20" s="182" t="s">
        <v>2</v>
      </c>
      <c r="I20" s="182" t="s">
        <v>2</v>
      </c>
      <c r="J20" s="182" t="s">
        <v>2</v>
      </c>
      <c r="K20" s="182" t="s">
        <v>2</v>
      </c>
      <c r="L20" s="182" t="s">
        <v>2</v>
      </c>
      <c r="M20" s="182" t="s">
        <v>2</v>
      </c>
      <c r="N20" s="182" t="s">
        <v>2</v>
      </c>
      <c r="O20" s="182" t="s">
        <v>2</v>
      </c>
      <c r="P20" s="182" t="s">
        <v>2</v>
      </c>
      <c r="Q20" s="182" t="s">
        <v>2</v>
      </c>
      <c r="R20" s="182" t="s">
        <v>2</v>
      </c>
      <c r="S20" s="182" t="s">
        <v>2</v>
      </c>
      <c r="T20" s="182" t="s">
        <v>2</v>
      </c>
      <c r="U20" s="182" t="s">
        <v>2</v>
      </c>
      <c r="V20" s="182" t="s">
        <v>2</v>
      </c>
    </row>
    <row r="21" spans="2:22" x14ac:dyDescent="0.25">
      <c r="B21" s="236" t="s">
        <v>2</v>
      </c>
      <c r="C21" s="677" t="s">
        <v>2</v>
      </c>
      <c r="D21" s="374"/>
      <c r="E21" s="182" t="s">
        <v>2</v>
      </c>
      <c r="F21" s="182" t="s">
        <v>2</v>
      </c>
      <c r="G21" s="182" t="s">
        <v>2</v>
      </c>
      <c r="H21" s="182" t="s">
        <v>2</v>
      </c>
      <c r="I21" s="182" t="s">
        <v>2</v>
      </c>
      <c r="J21" s="182" t="s">
        <v>2</v>
      </c>
      <c r="K21" s="182" t="s">
        <v>2</v>
      </c>
      <c r="L21" s="182" t="s">
        <v>2</v>
      </c>
      <c r="M21" s="182" t="s">
        <v>2</v>
      </c>
      <c r="N21" s="182" t="s">
        <v>2</v>
      </c>
      <c r="O21" s="182" t="s">
        <v>2</v>
      </c>
      <c r="P21" s="182" t="s">
        <v>2</v>
      </c>
      <c r="Q21" s="182" t="s">
        <v>2</v>
      </c>
      <c r="R21" s="182" t="s">
        <v>2</v>
      </c>
      <c r="S21" s="182" t="s">
        <v>2</v>
      </c>
      <c r="T21" s="182" t="s">
        <v>2</v>
      </c>
      <c r="U21" s="182" t="s">
        <v>2</v>
      </c>
      <c r="V21" s="182" t="s">
        <v>2</v>
      </c>
    </row>
    <row r="22" spans="2:22" x14ac:dyDescent="0.25">
      <c r="B22" s="181" t="s">
        <v>2</v>
      </c>
      <c r="C22" s="565" t="s">
        <v>2</v>
      </c>
      <c r="D22" s="374"/>
      <c r="E22" s="182" t="s">
        <v>2</v>
      </c>
      <c r="F22" s="182" t="s">
        <v>2</v>
      </c>
      <c r="G22" s="182" t="s">
        <v>2</v>
      </c>
      <c r="H22" s="182" t="s">
        <v>2</v>
      </c>
      <c r="I22" s="182" t="s">
        <v>2</v>
      </c>
      <c r="J22" s="182" t="s">
        <v>2</v>
      </c>
      <c r="K22" s="182" t="s">
        <v>2</v>
      </c>
      <c r="L22" s="182" t="s">
        <v>2</v>
      </c>
      <c r="M22" s="182" t="s">
        <v>2</v>
      </c>
      <c r="N22" s="182" t="s">
        <v>2</v>
      </c>
      <c r="O22" s="182" t="s">
        <v>2</v>
      </c>
      <c r="P22" s="182" t="s">
        <v>2</v>
      </c>
      <c r="Q22" s="182" t="s">
        <v>2</v>
      </c>
      <c r="R22" s="182" t="s">
        <v>2</v>
      </c>
      <c r="S22" s="182" t="s">
        <v>2</v>
      </c>
      <c r="T22" s="182" t="s">
        <v>2</v>
      </c>
      <c r="U22" s="182" t="s">
        <v>2</v>
      </c>
      <c r="V22" s="182" t="s">
        <v>2</v>
      </c>
    </row>
    <row r="23" spans="2:22" x14ac:dyDescent="0.25">
      <c r="B23" s="230" t="s">
        <v>2</v>
      </c>
      <c r="C23" s="674" t="s">
        <v>2</v>
      </c>
      <c r="D23" s="374"/>
      <c r="E23" s="680" t="s">
        <v>866</v>
      </c>
      <c r="F23" s="584"/>
      <c r="G23" s="584"/>
      <c r="H23" s="585"/>
      <c r="I23" s="562" t="s">
        <v>687</v>
      </c>
      <c r="J23" s="417"/>
      <c r="K23" s="417"/>
      <c r="L23" s="417"/>
      <c r="M23" s="417"/>
      <c r="N23" s="418"/>
      <c r="O23" s="562" t="s">
        <v>108</v>
      </c>
      <c r="P23" s="417"/>
      <c r="Q23" s="417"/>
      <c r="R23" s="418"/>
      <c r="S23" s="562" t="s">
        <v>688</v>
      </c>
      <c r="T23" s="417"/>
      <c r="U23" s="417"/>
      <c r="V23" s="418"/>
    </row>
    <row r="24" spans="2:22" ht="18" customHeight="1" x14ac:dyDescent="0.25">
      <c r="C24" s="674" t="s">
        <v>2</v>
      </c>
      <c r="D24" s="374"/>
      <c r="E24" s="676" t="s">
        <v>2</v>
      </c>
      <c r="F24" s="374"/>
      <c r="G24" s="374"/>
      <c r="H24" s="385"/>
      <c r="I24" s="562" t="s">
        <v>689</v>
      </c>
      <c r="J24" s="418"/>
      <c r="K24" s="562" t="s">
        <v>690</v>
      </c>
      <c r="L24" s="418"/>
      <c r="M24" s="562" t="s">
        <v>691</v>
      </c>
      <c r="N24" s="418"/>
      <c r="O24" s="562" t="s">
        <v>692</v>
      </c>
      <c r="P24" s="418"/>
      <c r="Q24" s="562" t="s">
        <v>693</v>
      </c>
      <c r="R24" s="418"/>
      <c r="S24" s="562" t="s">
        <v>694</v>
      </c>
      <c r="T24" s="418"/>
      <c r="U24" s="562" t="s">
        <v>695</v>
      </c>
      <c r="V24" s="418"/>
    </row>
    <row r="25" spans="2:22" ht="60" x14ac:dyDescent="0.25">
      <c r="B25" s="424" t="s">
        <v>930</v>
      </c>
      <c r="C25" s="417"/>
      <c r="D25" s="418"/>
      <c r="E25" s="37" t="s">
        <v>697</v>
      </c>
      <c r="F25" s="37" t="s">
        <v>110</v>
      </c>
      <c r="G25" s="37" t="s">
        <v>111</v>
      </c>
      <c r="H25" s="37" t="s">
        <v>709</v>
      </c>
      <c r="I25" s="183" t="s">
        <v>697</v>
      </c>
      <c r="J25" s="183" t="s">
        <v>111</v>
      </c>
      <c r="K25" s="183" t="s">
        <v>697</v>
      </c>
      <c r="L25" s="183" t="s">
        <v>111</v>
      </c>
      <c r="M25" s="183" t="s">
        <v>697</v>
      </c>
      <c r="N25" s="183" t="s">
        <v>111</v>
      </c>
      <c r="O25" s="183" t="s">
        <v>697</v>
      </c>
      <c r="P25" s="183" t="s">
        <v>111</v>
      </c>
      <c r="Q25" s="183" t="s">
        <v>697</v>
      </c>
      <c r="R25" s="183" t="s">
        <v>111</v>
      </c>
      <c r="S25" s="183" t="s">
        <v>697</v>
      </c>
      <c r="T25" s="183" t="s">
        <v>111</v>
      </c>
      <c r="U25" s="183" t="s">
        <v>697</v>
      </c>
      <c r="V25" s="183" t="s">
        <v>111</v>
      </c>
    </row>
    <row r="26" spans="2:22" x14ac:dyDescent="0.25">
      <c r="B26" s="89" t="s">
        <v>931</v>
      </c>
      <c r="C26" s="607" t="s">
        <v>2</v>
      </c>
      <c r="D26" s="374"/>
      <c r="E26" s="212">
        <v>43001</v>
      </c>
      <c r="F26" s="215">
        <v>0.102868529899359</v>
      </c>
      <c r="G26" s="214">
        <v>695652164.47000003</v>
      </c>
      <c r="H26" s="215">
        <v>0.106735640009352</v>
      </c>
      <c r="I26" s="206">
        <v>5564</v>
      </c>
      <c r="J26" s="205">
        <v>43392887.68</v>
      </c>
      <c r="K26" s="206">
        <v>37313</v>
      </c>
      <c r="L26" s="205">
        <v>649346361.03999996</v>
      </c>
      <c r="M26" s="206">
        <v>124</v>
      </c>
      <c r="N26" s="205">
        <v>2912915.75</v>
      </c>
      <c r="O26" s="233">
        <v>21546</v>
      </c>
      <c r="P26" s="214">
        <v>392351628.04000002</v>
      </c>
      <c r="Q26" s="233">
        <v>21455</v>
      </c>
      <c r="R26" s="214">
        <v>303300536.43000001</v>
      </c>
      <c r="S26" s="233">
        <v>41397</v>
      </c>
      <c r="T26" s="214">
        <v>659050947.98000002</v>
      </c>
      <c r="U26" s="233">
        <v>1604</v>
      </c>
      <c r="V26" s="214">
        <v>36601216.490000002</v>
      </c>
    </row>
    <row r="27" spans="2:22" x14ac:dyDescent="0.25">
      <c r="B27" s="202" t="s">
        <v>932</v>
      </c>
      <c r="C27" s="599" t="s">
        <v>2</v>
      </c>
      <c r="D27" s="374"/>
      <c r="E27" s="210">
        <v>25042</v>
      </c>
      <c r="F27" s="40">
        <v>5.9906367892368501E-2</v>
      </c>
      <c r="G27" s="41">
        <v>399604701.52999997</v>
      </c>
      <c r="H27" s="40">
        <v>6.1312342212068098E-2</v>
      </c>
      <c r="I27" s="203">
        <v>3977</v>
      </c>
      <c r="J27" s="204">
        <v>32935873.289999999</v>
      </c>
      <c r="K27" s="203">
        <v>20996</v>
      </c>
      <c r="L27" s="204">
        <v>364968734.74000001</v>
      </c>
      <c r="M27" s="203">
        <v>69</v>
      </c>
      <c r="N27" s="204">
        <v>1700093.5</v>
      </c>
      <c r="O27" s="231">
        <v>12715</v>
      </c>
      <c r="P27" s="232">
        <v>225935602.96000001</v>
      </c>
      <c r="Q27" s="231">
        <v>12327</v>
      </c>
      <c r="R27" s="232">
        <v>173669098.56999999</v>
      </c>
      <c r="S27" s="231">
        <v>24037</v>
      </c>
      <c r="T27" s="232">
        <v>375293582.94999999</v>
      </c>
      <c r="U27" s="231">
        <v>1005</v>
      </c>
      <c r="V27" s="232">
        <v>24311118.579999998</v>
      </c>
    </row>
    <row r="28" spans="2:22" x14ac:dyDescent="0.25">
      <c r="B28" s="89" t="s">
        <v>933</v>
      </c>
      <c r="C28" s="607" t="s">
        <v>2</v>
      </c>
      <c r="D28" s="374"/>
      <c r="E28" s="212">
        <v>37020</v>
      </c>
      <c r="F28" s="215">
        <v>8.8560567821079905E-2</v>
      </c>
      <c r="G28" s="214">
        <v>658990463.25999999</v>
      </c>
      <c r="H28" s="215">
        <v>0.101110544103178</v>
      </c>
      <c r="I28" s="206">
        <v>5559</v>
      </c>
      <c r="J28" s="205">
        <v>50311982.200000003</v>
      </c>
      <c r="K28" s="206">
        <v>31328</v>
      </c>
      <c r="L28" s="205">
        <v>605475785.49000001</v>
      </c>
      <c r="M28" s="206">
        <v>133</v>
      </c>
      <c r="N28" s="205">
        <v>3202695.57</v>
      </c>
      <c r="O28" s="233">
        <v>18213</v>
      </c>
      <c r="P28" s="214">
        <v>363265093.64999998</v>
      </c>
      <c r="Q28" s="233">
        <v>18807</v>
      </c>
      <c r="R28" s="214">
        <v>295725369.61000001</v>
      </c>
      <c r="S28" s="233">
        <v>35030</v>
      </c>
      <c r="T28" s="214">
        <v>610575988.85000002</v>
      </c>
      <c r="U28" s="233">
        <v>1990</v>
      </c>
      <c r="V28" s="214">
        <v>48414474.409999996</v>
      </c>
    </row>
    <row r="29" spans="2:22" x14ac:dyDescent="0.25">
      <c r="B29" s="202" t="s">
        <v>934</v>
      </c>
      <c r="C29" s="599" t="s">
        <v>2</v>
      </c>
      <c r="D29" s="374"/>
      <c r="E29" s="210">
        <v>19247</v>
      </c>
      <c r="F29" s="40">
        <v>4.6043361665378799E-2</v>
      </c>
      <c r="G29" s="41">
        <v>273348053.61000001</v>
      </c>
      <c r="H29" s="40">
        <v>4.1940471024915701E-2</v>
      </c>
      <c r="I29" s="203">
        <v>3348</v>
      </c>
      <c r="J29" s="204">
        <v>23759018.23</v>
      </c>
      <c r="K29" s="203">
        <v>15883</v>
      </c>
      <c r="L29" s="204">
        <v>249022399.11000001</v>
      </c>
      <c r="M29" s="203">
        <v>16</v>
      </c>
      <c r="N29" s="204">
        <v>566636.27</v>
      </c>
      <c r="O29" s="231">
        <v>9714</v>
      </c>
      <c r="P29" s="232">
        <v>161634735.38</v>
      </c>
      <c r="Q29" s="231">
        <v>9533</v>
      </c>
      <c r="R29" s="232">
        <v>111713318.23</v>
      </c>
      <c r="S29" s="231">
        <v>18803</v>
      </c>
      <c r="T29" s="232">
        <v>263351290.5</v>
      </c>
      <c r="U29" s="231">
        <v>444</v>
      </c>
      <c r="V29" s="232">
        <v>9996763.1099999994</v>
      </c>
    </row>
    <row r="30" spans="2:22" x14ac:dyDescent="0.25">
      <c r="B30" s="89" t="s">
        <v>935</v>
      </c>
      <c r="C30" s="607" t="s">
        <v>2</v>
      </c>
      <c r="D30" s="374"/>
      <c r="E30" s="212">
        <v>50606</v>
      </c>
      <c r="F30" s="215">
        <v>0.12106148285125801</v>
      </c>
      <c r="G30" s="214">
        <v>784881634.62</v>
      </c>
      <c r="H30" s="215">
        <v>0.120426339313668</v>
      </c>
      <c r="I30" s="206">
        <v>7626</v>
      </c>
      <c r="J30" s="205">
        <v>59322305.219999999</v>
      </c>
      <c r="K30" s="206">
        <v>42867</v>
      </c>
      <c r="L30" s="205">
        <v>723131337.59000003</v>
      </c>
      <c r="M30" s="206">
        <v>113</v>
      </c>
      <c r="N30" s="205">
        <v>2427991.81</v>
      </c>
      <c r="O30" s="233">
        <v>25980</v>
      </c>
      <c r="P30" s="214">
        <v>460665557.19999999</v>
      </c>
      <c r="Q30" s="233">
        <v>24626</v>
      </c>
      <c r="R30" s="214">
        <v>324216077.42000002</v>
      </c>
      <c r="S30" s="233">
        <v>49088</v>
      </c>
      <c r="T30" s="214">
        <v>744376114.78999996</v>
      </c>
      <c r="U30" s="233">
        <v>1518</v>
      </c>
      <c r="V30" s="214">
        <v>40505519.829999998</v>
      </c>
    </row>
    <row r="31" spans="2:22" x14ac:dyDescent="0.25">
      <c r="B31" s="202" t="s">
        <v>936</v>
      </c>
      <c r="C31" s="599" t="s">
        <v>2</v>
      </c>
      <c r="D31" s="374"/>
      <c r="E31" s="210">
        <v>3177</v>
      </c>
      <c r="F31" s="40">
        <v>7.6001330083082302E-3</v>
      </c>
      <c r="G31" s="41">
        <v>52955194.359999999</v>
      </c>
      <c r="H31" s="40">
        <v>8.1250470429291202E-3</v>
      </c>
      <c r="I31" s="203">
        <v>1167</v>
      </c>
      <c r="J31" s="204">
        <v>11007669.92</v>
      </c>
      <c r="K31" s="203">
        <v>1987</v>
      </c>
      <c r="L31" s="204">
        <v>41493410.020000003</v>
      </c>
      <c r="M31" s="203">
        <v>23</v>
      </c>
      <c r="N31" s="204">
        <v>454114.42</v>
      </c>
      <c r="O31" s="231">
        <v>1197</v>
      </c>
      <c r="P31" s="232">
        <v>26137970.379999999</v>
      </c>
      <c r="Q31" s="231">
        <v>1980</v>
      </c>
      <c r="R31" s="232">
        <v>26817223.98</v>
      </c>
      <c r="S31" s="231">
        <v>2906</v>
      </c>
      <c r="T31" s="232">
        <v>46799771.539999999</v>
      </c>
      <c r="U31" s="231">
        <v>271</v>
      </c>
      <c r="V31" s="232">
        <v>6155422.8200000003</v>
      </c>
    </row>
    <row r="32" spans="2:22" x14ac:dyDescent="0.25">
      <c r="B32" s="89" t="s">
        <v>937</v>
      </c>
      <c r="C32" s="607" t="s">
        <v>2</v>
      </c>
      <c r="D32" s="374"/>
      <c r="E32" s="212">
        <v>230</v>
      </c>
      <c r="F32" s="215">
        <v>5.50214224712274E-4</v>
      </c>
      <c r="G32" s="214">
        <v>3400903.12</v>
      </c>
      <c r="H32" s="215">
        <v>5.21809015572546E-4</v>
      </c>
      <c r="I32" s="206">
        <v>61</v>
      </c>
      <c r="J32" s="205">
        <v>651964.09</v>
      </c>
      <c r="K32" s="206">
        <v>168</v>
      </c>
      <c r="L32" s="205">
        <v>2738138.27</v>
      </c>
      <c r="M32" s="206">
        <v>1</v>
      </c>
      <c r="N32" s="205">
        <v>10800.76</v>
      </c>
      <c r="O32" s="233">
        <v>132</v>
      </c>
      <c r="P32" s="214">
        <v>2070777.64</v>
      </c>
      <c r="Q32" s="233">
        <v>98</v>
      </c>
      <c r="R32" s="214">
        <v>1330125.48</v>
      </c>
      <c r="S32" s="233">
        <v>179</v>
      </c>
      <c r="T32" s="214">
        <v>2529485.71</v>
      </c>
      <c r="U32" s="233">
        <v>51</v>
      </c>
      <c r="V32" s="214">
        <v>871417.41</v>
      </c>
    </row>
    <row r="33" spans="2:22" x14ac:dyDescent="0.25">
      <c r="B33" s="202" t="s">
        <v>938</v>
      </c>
      <c r="C33" s="599" t="s">
        <v>2</v>
      </c>
      <c r="D33" s="374"/>
      <c r="E33" s="210">
        <v>52624</v>
      </c>
      <c r="F33" s="40">
        <v>0.12588901461416799</v>
      </c>
      <c r="G33" s="41">
        <v>781093321.44000006</v>
      </c>
      <c r="H33" s="40">
        <v>0.119845089010032</v>
      </c>
      <c r="I33" s="203">
        <v>11006</v>
      </c>
      <c r="J33" s="204">
        <v>92273067.280000001</v>
      </c>
      <c r="K33" s="203">
        <v>41550</v>
      </c>
      <c r="L33" s="204">
        <v>687058239.92999995</v>
      </c>
      <c r="M33" s="203">
        <v>68</v>
      </c>
      <c r="N33" s="204">
        <v>1762014.23</v>
      </c>
      <c r="O33" s="231">
        <v>23777</v>
      </c>
      <c r="P33" s="232">
        <v>412989758.19</v>
      </c>
      <c r="Q33" s="231">
        <v>28847</v>
      </c>
      <c r="R33" s="232">
        <v>368103563.25</v>
      </c>
      <c r="S33" s="231">
        <v>50855</v>
      </c>
      <c r="T33" s="232">
        <v>751517386.38999999</v>
      </c>
      <c r="U33" s="231">
        <v>1769</v>
      </c>
      <c r="V33" s="232">
        <v>29575935.050000001</v>
      </c>
    </row>
    <row r="34" spans="2:22" x14ac:dyDescent="0.25">
      <c r="B34" s="89" t="s">
        <v>939</v>
      </c>
      <c r="C34" s="607" t="s">
        <v>2</v>
      </c>
      <c r="D34" s="374"/>
      <c r="E34" s="212">
        <v>67050</v>
      </c>
      <c r="F34" s="215">
        <v>0.160399407682426</v>
      </c>
      <c r="G34" s="214">
        <v>1046731443.45</v>
      </c>
      <c r="H34" s="215">
        <v>0.160602606073493</v>
      </c>
      <c r="I34" s="206">
        <v>9385</v>
      </c>
      <c r="J34" s="205">
        <v>70351003.930000007</v>
      </c>
      <c r="K34" s="206">
        <v>57380</v>
      </c>
      <c r="L34" s="205">
        <v>969577060.66999996</v>
      </c>
      <c r="M34" s="206">
        <v>285</v>
      </c>
      <c r="N34" s="205">
        <v>6803378.8499999996</v>
      </c>
      <c r="O34" s="233">
        <v>34090</v>
      </c>
      <c r="P34" s="214">
        <v>603179541.87</v>
      </c>
      <c r="Q34" s="233">
        <v>32960</v>
      </c>
      <c r="R34" s="214">
        <v>443551901.57999998</v>
      </c>
      <c r="S34" s="233">
        <v>64460</v>
      </c>
      <c r="T34" s="214">
        <v>994944054.60000002</v>
      </c>
      <c r="U34" s="233">
        <v>2590</v>
      </c>
      <c r="V34" s="214">
        <v>51787388.850000001</v>
      </c>
    </row>
    <row r="35" spans="2:22" x14ac:dyDescent="0.25">
      <c r="B35" s="202" t="s">
        <v>940</v>
      </c>
      <c r="C35" s="599" t="s">
        <v>2</v>
      </c>
      <c r="D35" s="374"/>
      <c r="E35" s="210">
        <v>32856</v>
      </c>
      <c r="F35" s="40">
        <v>7.8599298118028099E-2</v>
      </c>
      <c r="G35" s="41">
        <v>494424835.11000001</v>
      </c>
      <c r="H35" s="40">
        <v>7.58608308969905E-2</v>
      </c>
      <c r="I35" s="203">
        <v>4843</v>
      </c>
      <c r="J35" s="204">
        <v>36119833.890000001</v>
      </c>
      <c r="K35" s="203">
        <v>27831</v>
      </c>
      <c r="L35" s="204">
        <v>454017844.58999997</v>
      </c>
      <c r="M35" s="203">
        <v>182</v>
      </c>
      <c r="N35" s="204">
        <v>4287156.63</v>
      </c>
      <c r="O35" s="231">
        <v>17400</v>
      </c>
      <c r="P35" s="232">
        <v>294781965.69</v>
      </c>
      <c r="Q35" s="231">
        <v>15456</v>
      </c>
      <c r="R35" s="232">
        <v>199642869.41999999</v>
      </c>
      <c r="S35" s="231">
        <v>31470</v>
      </c>
      <c r="T35" s="232">
        <v>467755666.16000003</v>
      </c>
      <c r="U35" s="231">
        <v>1386</v>
      </c>
      <c r="V35" s="232">
        <v>26669168.949999999</v>
      </c>
    </row>
    <row r="36" spans="2:22" x14ac:dyDescent="0.25">
      <c r="B36" s="89" t="s">
        <v>941</v>
      </c>
      <c r="C36" s="607" t="s">
        <v>2</v>
      </c>
      <c r="D36" s="374"/>
      <c r="E36" s="212">
        <v>17665</v>
      </c>
      <c r="F36" s="215">
        <v>4.2258844693662201E-2</v>
      </c>
      <c r="G36" s="214">
        <v>254267389.25999999</v>
      </c>
      <c r="H36" s="215">
        <v>3.9012877285949203E-2</v>
      </c>
      <c r="I36" s="206">
        <v>2876</v>
      </c>
      <c r="J36" s="205">
        <v>20720896.030000001</v>
      </c>
      <c r="K36" s="206">
        <v>14680</v>
      </c>
      <c r="L36" s="205">
        <v>231146585.33000001</v>
      </c>
      <c r="M36" s="206">
        <v>109</v>
      </c>
      <c r="N36" s="205">
        <v>2399907.9</v>
      </c>
      <c r="O36" s="233">
        <v>9046</v>
      </c>
      <c r="P36" s="214">
        <v>148026574.61000001</v>
      </c>
      <c r="Q36" s="233">
        <v>8619</v>
      </c>
      <c r="R36" s="214">
        <v>106240814.65000001</v>
      </c>
      <c r="S36" s="233">
        <v>17062</v>
      </c>
      <c r="T36" s="214">
        <v>242749572.87</v>
      </c>
      <c r="U36" s="233">
        <v>603</v>
      </c>
      <c r="V36" s="214">
        <v>11517816.390000001</v>
      </c>
    </row>
    <row r="37" spans="2:22" x14ac:dyDescent="0.25">
      <c r="B37" s="202" t="s">
        <v>942</v>
      </c>
      <c r="C37" s="599" t="s">
        <v>2</v>
      </c>
      <c r="D37" s="374"/>
      <c r="E37" s="210">
        <v>38075</v>
      </c>
      <c r="F37" s="40">
        <v>9.1084376547477502E-2</v>
      </c>
      <c r="G37" s="41">
        <v>594109199.01999998</v>
      </c>
      <c r="H37" s="40">
        <v>9.1155650527092902E-2</v>
      </c>
      <c r="I37" s="203">
        <v>5925</v>
      </c>
      <c r="J37" s="204">
        <v>48130754.390000001</v>
      </c>
      <c r="K37" s="203">
        <v>32020</v>
      </c>
      <c r="L37" s="204">
        <v>543057521.62</v>
      </c>
      <c r="M37" s="203">
        <v>130</v>
      </c>
      <c r="N37" s="204">
        <v>2920923.01</v>
      </c>
      <c r="O37" s="231">
        <v>19653</v>
      </c>
      <c r="P37" s="232">
        <v>342028537.63</v>
      </c>
      <c r="Q37" s="231">
        <v>18422</v>
      </c>
      <c r="R37" s="232">
        <v>252080661.38999999</v>
      </c>
      <c r="S37" s="231">
        <v>36638</v>
      </c>
      <c r="T37" s="232">
        <v>560260088.71000004</v>
      </c>
      <c r="U37" s="231">
        <v>1437</v>
      </c>
      <c r="V37" s="232">
        <v>33849110.310000002</v>
      </c>
    </row>
    <row r="38" spans="2:22" x14ac:dyDescent="0.25">
      <c r="B38" s="89" t="s">
        <v>943</v>
      </c>
      <c r="C38" s="607" t="s">
        <v>2</v>
      </c>
      <c r="D38" s="374"/>
      <c r="E38" s="212">
        <v>31426</v>
      </c>
      <c r="F38" s="215">
        <v>7.5178400981773599E-2</v>
      </c>
      <c r="G38" s="214">
        <v>478065343.70999998</v>
      </c>
      <c r="H38" s="215">
        <v>7.3350753484758405E-2</v>
      </c>
      <c r="I38" s="206">
        <v>4928</v>
      </c>
      <c r="J38" s="205">
        <v>38482586.920000002</v>
      </c>
      <c r="K38" s="206">
        <v>26411</v>
      </c>
      <c r="L38" s="205">
        <v>437431431.95999998</v>
      </c>
      <c r="M38" s="206">
        <v>87</v>
      </c>
      <c r="N38" s="205">
        <v>2151324.83</v>
      </c>
      <c r="O38" s="233">
        <v>16512</v>
      </c>
      <c r="P38" s="214">
        <v>281300792.69</v>
      </c>
      <c r="Q38" s="233">
        <v>14914</v>
      </c>
      <c r="R38" s="214">
        <v>196764551.02000001</v>
      </c>
      <c r="S38" s="233">
        <v>30132</v>
      </c>
      <c r="T38" s="214">
        <v>449006908.56999999</v>
      </c>
      <c r="U38" s="233">
        <v>1294</v>
      </c>
      <c r="V38" s="214">
        <v>29058435.140000001</v>
      </c>
    </row>
    <row r="39" spans="2:22" x14ac:dyDescent="0.25">
      <c r="B39" s="207" t="s">
        <v>115</v>
      </c>
      <c r="C39" s="616" t="s">
        <v>2</v>
      </c>
      <c r="D39" s="417"/>
      <c r="E39" s="216">
        <v>418019</v>
      </c>
      <c r="F39" s="217">
        <v>1</v>
      </c>
      <c r="G39" s="218">
        <v>6517524646.96</v>
      </c>
      <c r="H39" s="217">
        <v>1</v>
      </c>
      <c r="I39" s="208">
        <v>66265</v>
      </c>
      <c r="J39" s="209">
        <v>527459843.06999999</v>
      </c>
      <c r="K39" s="208">
        <v>350414</v>
      </c>
      <c r="L39" s="209">
        <v>5958464850.3599997</v>
      </c>
      <c r="M39" s="208">
        <v>1340</v>
      </c>
      <c r="N39" s="209">
        <v>31599953.530000001</v>
      </c>
      <c r="O39" s="234">
        <v>209975</v>
      </c>
      <c r="P39" s="235">
        <v>3714368535.9299998</v>
      </c>
      <c r="Q39" s="234">
        <v>208044</v>
      </c>
      <c r="R39" s="235">
        <v>2803156111.0300002</v>
      </c>
      <c r="S39" s="234">
        <v>402057</v>
      </c>
      <c r="T39" s="235">
        <v>6168210859.6199999</v>
      </c>
      <c r="U39" s="234">
        <v>15962</v>
      </c>
      <c r="V39" s="235">
        <v>349313787.33999997</v>
      </c>
    </row>
    <row r="40" spans="2:22" x14ac:dyDescent="0.25">
      <c r="B40" s="181" t="s">
        <v>2</v>
      </c>
      <c r="C40" s="565" t="s">
        <v>2</v>
      </c>
      <c r="D40" s="374"/>
      <c r="E40" s="182" t="s">
        <v>2</v>
      </c>
      <c r="F40" s="182" t="s">
        <v>2</v>
      </c>
      <c r="G40" s="182" t="s">
        <v>2</v>
      </c>
      <c r="H40" s="182" t="s">
        <v>2</v>
      </c>
      <c r="I40" s="182" t="s">
        <v>2</v>
      </c>
      <c r="J40" s="182" t="s">
        <v>2</v>
      </c>
      <c r="K40" s="182" t="s">
        <v>2</v>
      </c>
      <c r="L40" s="182" t="s">
        <v>2</v>
      </c>
      <c r="M40" s="182" t="s">
        <v>2</v>
      </c>
      <c r="N40" s="182" t="s">
        <v>2</v>
      </c>
      <c r="O40" s="182" t="s">
        <v>2</v>
      </c>
      <c r="P40" s="182" t="s">
        <v>2</v>
      </c>
      <c r="Q40" s="182" t="s">
        <v>2</v>
      </c>
      <c r="R40" s="182" t="s">
        <v>2</v>
      </c>
      <c r="S40" s="182" t="s">
        <v>2</v>
      </c>
      <c r="T40" s="182" t="s">
        <v>2</v>
      </c>
      <c r="U40" s="182" t="s">
        <v>2</v>
      </c>
      <c r="V40" s="182" t="s">
        <v>2</v>
      </c>
    </row>
    <row r="41" spans="2:22" x14ac:dyDescent="0.25">
      <c r="B41" s="236" t="s">
        <v>2</v>
      </c>
      <c r="C41" s="677" t="s">
        <v>2</v>
      </c>
      <c r="D41" s="374"/>
      <c r="E41" s="182" t="s">
        <v>2</v>
      </c>
      <c r="F41" s="182" t="s">
        <v>2</v>
      </c>
      <c r="G41" s="182" t="s">
        <v>2</v>
      </c>
      <c r="H41" s="182" t="s">
        <v>2</v>
      </c>
      <c r="I41" s="182" t="s">
        <v>2</v>
      </c>
      <c r="J41" s="182" t="s">
        <v>2</v>
      </c>
      <c r="K41" s="182" t="s">
        <v>2</v>
      </c>
      <c r="L41" s="182" t="s">
        <v>2</v>
      </c>
      <c r="M41" s="182" t="s">
        <v>2</v>
      </c>
      <c r="N41" s="182" t="s">
        <v>2</v>
      </c>
      <c r="O41" s="182" t="s">
        <v>2</v>
      </c>
      <c r="P41" s="182" t="s">
        <v>2</v>
      </c>
      <c r="Q41" s="182" t="s">
        <v>2</v>
      </c>
      <c r="R41" s="182" t="s">
        <v>2</v>
      </c>
      <c r="S41" s="182" t="s">
        <v>2</v>
      </c>
      <c r="T41" s="182" t="s">
        <v>2</v>
      </c>
      <c r="U41" s="182" t="s">
        <v>2</v>
      </c>
      <c r="V41" s="182" t="s">
        <v>2</v>
      </c>
    </row>
    <row r="42" spans="2:22" x14ac:dyDescent="0.25">
      <c r="B42" s="181" t="s">
        <v>2</v>
      </c>
      <c r="C42" s="565" t="s">
        <v>2</v>
      </c>
      <c r="D42" s="374"/>
      <c r="E42" s="182" t="s">
        <v>2</v>
      </c>
      <c r="F42" s="182" t="s">
        <v>2</v>
      </c>
      <c r="G42" s="182" t="s">
        <v>2</v>
      </c>
      <c r="H42" s="182" t="s">
        <v>2</v>
      </c>
      <c r="I42" s="182" t="s">
        <v>2</v>
      </c>
      <c r="J42" s="182" t="s">
        <v>2</v>
      </c>
      <c r="K42" s="182" t="s">
        <v>2</v>
      </c>
      <c r="L42" s="182" t="s">
        <v>2</v>
      </c>
      <c r="M42" s="182" t="s">
        <v>2</v>
      </c>
      <c r="N42" s="182" t="s">
        <v>2</v>
      </c>
      <c r="O42" s="182" t="s">
        <v>2</v>
      </c>
      <c r="P42" s="182" t="s">
        <v>2</v>
      </c>
      <c r="Q42" s="182" t="s">
        <v>2</v>
      </c>
      <c r="R42" s="182" t="s">
        <v>2</v>
      </c>
      <c r="S42" s="182" t="s">
        <v>2</v>
      </c>
      <c r="T42" s="182" t="s">
        <v>2</v>
      </c>
      <c r="U42" s="182" t="s">
        <v>2</v>
      </c>
      <c r="V42" s="182" t="s">
        <v>2</v>
      </c>
    </row>
    <row r="43" spans="2:22" x14ac:dyDescent="0.25">
      <c r="B43" s="230" t="s">
        <v>2</v>
      </c>
      <c r="C43" s="674" t="s">
        <v>2</v>
      </c>
      <c r="D43" s="374"/>
      <c r="E43" s="680" t="s">
        <v>866</v>
      </c>
      <c r="F43" s="584"/>
      <c r="G43" s="584"/>
      <c r="H43" s="585"/>
      <c r="I43" s="562" t="s">
        <v>687</v>
      </c>
      <c r="J43" s="417"/>
      <c r="K43" s="417"/>
      <c r="L43" s="417"/>
      <c r="M43" s="417"/>
      <c r="N43" s="418"/>
      <c r="O43" s="562" t="s">
        <v>108</v>
      </c>
      <c r="P43" s="417"/>
      <c r="Q43" s="417"/>
      <c r="R43" s="418"/>
      <c r="S43" s="562" t="s">
        <v>688</v>
      </c>
      <c r="T43" s="417"/>
      <c r="U43" s="417"/>
      <c r="V43" s="418"/>
    </row>
    <row r="44" spans="2:22" ht="18" customHeight="1" x14ac:dyDescent="0.25">
      <c r="C44" s="674" t="s">
        <v>2</v>
      </c>
      <c r="D44" s="374"/>
      <c r="E44" s="676" t="s">
        <v>2</v>
      </c>
      <c r="F44" s="374"/>
      <c r="G44" s="374"/>
      <c r="H44" s="385"/>
      <c r="I44" s="562" t="s">
        <v>689</v>
      </c>
      <c r="J44" s="418"/>
      <c r="K44" s="562" t="s">
        <v>690</v>
      </c>
      <c r="L44" s="418"/>
      <c r="M44" s="562" t="s">
        <v>691</v>
      </c>
      <c r="N44" s="418"/>
      <c r="O44" s="562" t="s">
        <v>692</v>
      </c>
      <c r="P44" s="418"/>
      <c r="Q44" s="562" t="s">
        <v>693</v>
      </c>
      <c r="R44" s="418"/>
      <c r="S44" s="562" t="s">
        <v>694</v>
      </c>
      <c r="T44" s="418"/>
      <c r="U44" s="562" t="s">
        <v>695</v>
      </c>
      <c r="V44" s="418"/>
    </row>
    <row r="45" spans="2:22" ht="60" x14ac:dyDescent="0.25">
      <c r="B45" s="424" t="s">
        <v>944</v>
      </c>
      <c r="C45" s="417"/>
      <c r="D45" s="418"/>
      <c r="E45" s="37" t="s">
        <v>697</v>
      </c>
      <c r="F45" s="37" t="s">
        <v>110</v>
      </c>
      <c r="G45" s="37" t="s">
        <v>111</v>
      </c>
      <c r="H45" s="37" t="s">
        <v>709</v>
      </c>
      <c r="I45" s="183" t="s">
        <v>697</v>
      </c>
      <c r="J45" s="183" t="s">
        <v>111</v>
      </c>
      <c r="K45" s="183" t="s">
        <v>697</v>
      </c>
      <c r="L45" s="183" t="s">
        <v>111</v>
      </c>
      <c r="M45" s="183" t="s">
        <v>697</v>
      </c>
      <c r="N45" s="183" t="s">
        <v>111</v>
      </c>
      <c r="O45" s="183" t="s">
        <v>697</v>
      </c>
      <c r="P45" s="183" t="s">
        <v>111</v>
      </c>
      <c r="Q45" s="183" t="s">
        <v>697</v>
      </c>
      <c r="R45" s="183" t="s">
        <v>111</v>
      </c>
      <c r="S45" s="183" t="s">
        <v>697</v>
      </c>
      <c r="T45" s="183" t="s">
        <v>111</v>
      </c>
      <c r="U45" s="183" t="s">
        <v>697</v>
      </c>
      <c r="V45" s="183" t="s">
        <v>111</v>
      </c>
    </row>
    <row r="46" spans="2:22" x14ac:dyDescent="0.25">
      <c r="B46" s="202" t="s">
        <v>945</v>
      </c>
      <c r="C46" s="599" t="s">
        <v>2</v>
      </c>
      <c r="D46" s="374"/>
      <c r="E46" s="210">
        <v>15748</v>
      </c>
      <c r="F46" s="40">
        <v>4.9974612845899997E-2</v>
      </c>
      <c r="G46" s="41">
        <v>177101321.36000001</v>
      </c>
      <c r="H46" s="40">
        <v>3.08625275818982E-2</v>
      </c>
      <c r="I46" s="203">
        <v>0</v>
      </c>
      <c r="J46" s="204">
        <v>0</v>
      </c>
      <c r="K46" s="203">
        <v>15708</v>
      </c>
      <c r="L46" s="204">
        <v>176467424.78</v>
      </c>
      <c r="M46" s="203">
        <v>40</v>
      </c>
      <c r="N46" s="204">
        <v>633896.57999999996</v>
      </c>
      <c r="O46" s="231">
        <v>8616</v>
      </c>
      <c r="P46" s="232">
        <v>104650809.5</v>
      </c>
      <c r="Q46" s="231">
        <v>7132</v>
      </c>
      <c r="R46" s="232">
        <v>72450511.859999999</v>
      </c>
      <c r="S46" s="231">
        <v>15378</v>
      </c>
      <c r="T46" s="232">
        <v>168761391.15000001</v>
      </c>
      <c r="U46" s="231">
        <v>370</v>
      </c>
      <c r="V46" s="232">
        <v>8339930.21</v>
      </c>
    </row>
    <row r="47" spans="2:22" x14ac:dyDescent="0.25">
      <c r="B47" s="89" t="s">
        <v>946</v>
      </c>
      <c r="C47" s="607" t="s">
        <v>2</v>
      </c>
      <c r="D47" s="374"/>
      <c r="E47" s="212">
        <v>21204</v>
      </c>
      <c r="F47" s="215">
        <v>6.7288651942117306E-2</v>
      </c>
      <c r="G47" s="214">
        <v>277990655.00999999</v>
      </c>
      <c r="H47" s="215">
        <v>4.8443987836297497E-2</v>
      </c>
      <c r="I47" s="206">
        <v>0</v>
      </c>
      <c r="J47" s="205">
        <v>0</v>
      </c>
      <c r="K47" s="206">
        <v>21170</v>
      </c>
      <c r="L47" s="205">
        <v>277363593.18000001</v>
      </c>
      <c r="M47" s="206">
        <v>34</v>
      </c>
      <c r="N47" s="205">
        <v>627061.82999999996</v>
      </c>
      <c r="O47" s="233">
        <v>11038</v>
      </c>
      <c r="P47" s="214">
        <v>156393415.03</v>
      </c>
      <c r="Q47" s="233">
        <v>10166</v>
      </c>
      <c r="R47" s="214">
        <v>121597239.98</v>
      </c>
      <c r="S47" s="233">
        <v>20715</v>
      </c>
      <c r="T47" s="214">
        <v>264670997.44</v>
      </c>
      <c r="U47" s="233">
        <v>489</v>
      </c>
      <c r="V47" s="214">
        <v>13319657.57</v>
      </c>
    </row>
    <row r="48" spans="2:22" x14ac:dyDescent="0.25">
      <c r="B48" s="202" t="s">
        <v>947</v>
      </c>
      <c r="C48" s="599" t="s">
        <v>2</v>
      </c>
      <c r="D48" s="374"/>
      <c r="E48" s="210">
        <v>20331</v>
      </c>
      <c r="F48" s="40">
        <v>6.4518278750951993E-2</v>
      </c>
      <c r="G48" s="41">
        <v>299635571.13999999</v>
      </c>
      <c r="H48" s="40">
        <v>5.2215934967691897E-2</v>
      </c>
      <c r="I48" s="203">
        <v>0</v>
      </c>
      <c r="J48" s="204">
        <v>0</v>
      </c>
      <c r="K48" s="203">
        <v>20279</v>
      </c>
      <c r="L48" s="204">
        <v>298739987.76999998</v>
      </c>
      <c r="M48" s="203">
        <v>52</v>
      </c>
      <c r="N48" s="204">
        <v>895583.37</v>
      </c>
      <c r="O48" s="231">
        <v>11996</v>
      </c>
      <c r="P48" s="232">
        <v>191590495.86000001</v>
      </c>
      <c r="Q48" s="231">
        <v>8335</v>
      </c>
      <c r="R48" s="232">
        <v>108045075.28</v>
      </c>
      <c r="S48" s="231">
        <v>19736</v>
      </c>
      <c r="T48" s="232">
        <v>281481381.22000003</v>
      </c>
      <c r="U48" s="231">
        <v>595</v>
      </c>
      <c r="V48" s="232">
        <v>18154189.920000002</v>
      </c>
    </row>
    <row r="49" spans="2:22" x14ac:dyDescent="0.25">
      <c r="B49" s="89" t="s">
        <v>948</v>
      </c>
      <c r="C49" s="607" t="s">
        <v>2</v>
      </c>
      <c r="D49" s="374"/>
      <c r="E49" s="212">
        <v>41937</v>
      </c>
      <c r="F49" s="215">
        <v>0.13308263518659599</v>
      </c>
      <c r="G49" s="214">
        <v>634140036.30999994</v>
      </c>
      <c r="H49" s="215">
        <v>0.110508291022969</v>
      </c>
      <c r="I49" s="206">
        <v>0</v>
      </c>
      <c r="J49" s="205">
        <v>0</v>
      </c>
      <c r="K49" s="206">
        <v>41857</v>
      </c>
      <c r="L49" s="205">
        <v>632741263.40999997</v>
      </c>
      <c r="M49" s="206">
        <v>80</v>
      </c>
      <c r="N49" s="205">
        <v>1398772.9</v>
      </c>
      <c r="O49" s="233">
        <v>26431</v>
      </c>
      <c r="P49" s="214">
        <v>427716431.62</v>
      </c>
      <c r="Q49" s="233">
        <v>15506</v>
      </c>
      <c r="R49" s="214">
        <v>206423604.69</v>
      </c>
      <c r="S49" s="233">
        <v>41113</v>
      </c>
      <c r="T49" s="214">
        <v>607025171.73000002</v>
      </c>
      <c r="U49" s="233">
        <v>824</v>
      </c>
      <c r="V49" s="214">
        <v>27114864.579999998</v>
      </c>
    </row>
    <row r="50" spans="2:22" x14ac:dyDescent="0.25">
      <c r="B50" s="202" t="s">
        <v>949</v>
      </c>
      <c r="C50" s="599" t="s">
        <v>2</v>
      </c>
      <c r="D50" s="374"/>
      <c r="E50" s="210">
        <v>33825</v>
      </c>
      <c r="F50" s="40">
        <v>0.10734006092917001</v>
      </c>
      <c r="G50" s="41">
        <v>575872609.35000002</v>
      </c>
      <c r="H50" s="40">
        <v>0.100354329110829</v>
      </c>
      <c r="I50" s="203">
        <v>0</v>
      </c>
      <c r="J50" s="204">
        <v>0</v>
      </c>
      <c r="K50" s="203">
        <v>33692</v>
      </c>
      <c r="L50" s="204">
        <v>573064028.44000006</v>
      </c>
      <c r="M50" s="203">
        <v>133</v>
      </c>
      <c r="N50" s="204">
        <v>2808580.91</v>
      </c>
      <c r="O50" s="231">
        <v>20851</v>
      </c>
      <c r="P50" s="232">
        <v>378056754.81999999</v>
      </c>
      <c r="Q50" s="231">
        <v>12974</v>
      </c>
      <c r="R50" s="232">
        <v>197815854.53</v>
      </c>
      <c r="S50" s="231">
        <v>33015</v>
      </c>
      <c r="T50" s="232">
        <v>547892991.35000002</v>
      </c>
      <c r="U50" s="231">
        <v>810</v>
      </c>
      <c r="V50" s="232">
        <v>27979618</v>
      </c>
    </row>
    <row r="51" spans="2:22" x14ac:dyDescent="0.25">
      <c r="B51" s="89" t="s">
        <v>950</v>
      </c>
      <c r="C51" s="607" t="s">
        <v>2</v>
      </c>
      <c r="D51" s="374"/>
      <c r="E51" s="212">
        <v>50096</v>
      </c>
      <c r="F51" s="215">
        <v>0.15897435897435899</v>
      </c>
      <c r="G51" s="214">
        <v>902508124.22000003</v>
      </c>
      <c r="H51" s="215">
        <v>0.15727540406097701</v>
      </c>
      <c r="I51" s="206">
        <v>0</v>
      </c>
      <c r="J51" s="205">
        <v>0</v>
      </c>
      <c r="K51" s="206">
        <v>49899</v>
      </c>
      <c r="L51" s="205">
        <v>898168446.09000003</v>
      </c>
      <c r="M51" s="206">
        <v>197</v>
      </c>
      <c r="N51" s="205">
        <v>4339678.13</v>
      </c>
      <c r="O51" s="233">
        <v>30046</v>
      </c>
      <c r="P51" s="214">
        <v>569243719.69000006</v>
      </c>
      <c r="Q51" s="233">
        <v>20050</v>
      </c>
      <c r="R51" s="214">
        <v>333264404.52999997</v>
      </c>
      <c r="S51" s="233">
        <v>48970</v>
      </c>
      <c r="T51" s="214">
        <v>865590142.35000002</v>
      </c>
      <c r="U51" s="233">
        <v>1126</v>
      </c>
      <c r="V51" s="214">
        <v>36917981.869999997</v>
      </c>
    </row>
    <row r="52" spans="2:22" x14ac:dyDescent="0.25">
      <c r="B52" s="202" t="s">
        <v>951</v>
      </c>
      <c r="C52" s="599" t="s">
        <v>2</v>
      </c>
      <c r="D52" s="374"/>
      <c r="E52" s="210">
        <v>40009</v>
      </c>
      <c r="F52" s="40">
        <v>0.126964331048489</v>
      </c>
      <c r="G52" s="41">
        <v>814766439.30999994</v>
      </c>
      <c r="H52" s="40">
        <v>0.14198511627643501</v>
      </c>
      <c r="I52" s="203">
        <v>0</v>
      </c>
      <c r="J52" s="204">
        <v>0</v>
      </c>
      <c r="K52" s="203">
        <v>39775</v>
      </c>
      <c r="L52" s="204">
        <v>809009815.92999995</v>
      </c>
      <c r="M52" s="203">
        <v>234</v>
      </c>
      <c r="N52" s="204">
        <v>5756623.3799999999</v>
      </c>
      <c r="O52" s="231">
        <v>23168</v>
      </c>
      <c r="P52" s="232">
        <v>496056805.29000002</v>
      </c>
      <c r="Q52" s="231">
        <v>16841</v>
      </c>
      <c r="R52" s="232">
        <v>318709634.01999998</v>
      </c>
      <c r="S52" s="231">
        <v>38993</v>
      </c>
      <c r="T52" s="232">
        <v>774155525.88</v>
      </c>
      <c r="U52" s="231">
        <v>1016</v>
      </c>
      <c r="V52" s="232">
        <v>40610913.43</v>
      </c>
    </row>
    <row r="53" spans="2:22" x14ac:dyDescent="0.25">
      <c r="B53" s="89" t="s">
        <v>952</v>
      </c>
      <c r="C53" s="607" t="s">
        <v>2</v>
      </c>
      <c r="D53" s="374"/>
      <c r="E53" s="212">
        <v>51308</v>
      </c>
      <c r="F53" s="215">
        <v>0.16282051282051299</v>
      </c>
      <c r="G53" s="214">
        <v>1112007327.9000001</v>
      </c>
      <c r="H53" s="215">
        <v>0.193783742351783</v>
      </c>
      <c r="I53" s="206">
        <v>0</v>
      </c>
      <c r="J53" s="205">
        <v>0</v>
      </c>
      <c r="K53" s="206">
        <v>51063</v>
      </c>
      <c r="L53" s="205">
        <v>1105241079.99</v>
      </c>
      <c r="M53" s="206">
        <v>245</v>
      </c>
      <c r="N53" s="205">
        <v>6766247.9100000001</v>
      </c>
      <c r="O53" s="233">
        <v>31081</v>
      </c>
      <c r="P53" s="214">
        <v>689825902.23000002</v>
      </c>
      <c r="Q53" s="233">
        <v>20227</v>
      </c>
      <c r="R53" s="214">
        <v>422181425.67000002</v>
      </c>
      <c r="S53" s="233">
        <v>50282</v>
      </c>
      <c r="T53" s="214">
        <v>1068860745.75</v>
      </c>
      <c r="U53" s="233">
        <v>1026</v>
      </c>
      <c r="V53" s="214">
        <v>43146582.149999999</v>
      </c>
    </row>
    <row r="54" spans="2:22" x14ac:dyDescent="0.25">
      <c r="B54" s="202" t="s">
        <v>953</v>
      </c>
      <c r="C54" s="599" t="s">
        <v>2</v>
      </c>
      <c r="D54" s="374"/>
      <c r="E54" s="210">
        <v>32288</v>
      </c>
      <c r="F54" s="40">
        <v>0.102462553947702</v>
      </c>
      <c r="G54" s="41">
        <v>741589038.90999997</v>
      </c>
      <c r="H54" s="40">
        <v>0.129232870720763</v>
      </c>
      <c r="I54" s="203">
        <v>0</v>
      </c>
      <c r="J54" s="204">
        <v>0</v>
      </c>
      <c r="K54" s="203">
        <v>32075</v>
      </c>
      <c r="L54" s="204">
        <v>735214207.38</v>
      </c>
      <c r="M54" s="203">
        <v>213</v>
      </c>
      <c r="N54" s="204">
        <v>6374831.5300000003</v>
      </c>
      <c r="O54" s="231">
        <v>16448</v>
      </c>
      <c r="P54" s="232">
        <v>413091122.63999999</v>
      </c>
      <c r="Q54" s="231">
        <v>15840</v>
      </c>
      <c r="R54" s="232">
        <v>328497916.26999998</v>
      </c>
      <c r="S54" s="231">
        <v>31588</v>
      </c>
      <c r="T54" s="232">
        <v>709873143.35000002</v>
      </c>
      <c r="U54" s="231">
        <v>700</v>
      </c>
      <c r="V54" s="232">
        <v>31715895.559999999</v>
      </c>
    </row>
    <row r="55" spans="2:22" x14ac:dyDescent="0.25">
      <c r="B55" s="89" t="s">
        <v>954</v>
      </c>
      <c r="C55" s="607" t="s">
        <v>2</v>
      </c>
      <c r="D55" s="374"/>
      <c r="E55" s="212">
        <v>8321</v>
      </c>
      <c r="F55" s="215">
        <v>2.6405813658288899E-2</v>
      </c>
      <c r="G55" s="214">
        <v>200323342.5</v>
      </c>
      <c r="H55" s="215">
        <v>3.4909308613440201E-2</v>
      </c>
      <c r="I55" s="206">
        <v>0</v>
      </c>
      <c r="J55" s="205">
        <v>0</v>
      </c>
      <c r="K55" s="206">
        <v>8287</v>
      </c>
      <c r="L55" s="205">
        <v>199405278</v>
      </c>
      <c r="M55" s="206">
        <v>34</v>
      </c>
      <c r="N55" s="205">
        <v>918064.5</v>
      </c>
      <c r="O55" s="233">
        <v>3529</v>
      </c>
      <c r="P55" s="214">
        <v>93159062.049999997</v>
      </c>
      <c r="Q55" s="233">
        <v>4792</v>
      </c>
      <c r="R55" s="214">
        <v>107164280.45</v>
      </c>
      <c r="S55" s="233">
        <v>8285</v>
      </c>
      <c r="T55" s="214">
        <v>198802541.56999999</v>
      </c>
      <c r="U55" s="233">
        <v>36</v>
      </c>
      <c r="V55" s="214">
        <v>1520800.93</v>
      </c>
    </row>
    <row r="56" spans="2:22" x14ac:dyDescent="0.25">
      <c r="B56" s="202" t="s">
        <v>955</v>
      </c>
      <c r="C56" s="599" t="s">
        <v>2</v>
      </c>
      <c r="D56" s="374"/>
      <c r="E56" s="210">
        <v>45</v>
      </c>
      <c r="F56" s="40">
        <v>1.42802741812643E-4</v>
      </c>
      <c r="G56" s="41">
        <v>2050508.39</v>
      </c>
      <c r="H56" s="40">
        <v>3.5733144878489798E-4</v>
      </c>
      <c r="I56" s="203">
        <v>0</v>
      </c>
      <c r="J56" s="204">
        <v>0</v>
      </c>
      <c r="K56" s="203">
        <v>45</v>
      </c>
      <c r="L56" s="204">
        <v>2050508.39</v>
      </c>
      <c r="M56" s="203">
        <v>0</v>
      </c>
      <c r="N56" s="204">
        <v>0</v>
      </c>
      <c r="O56" s="231">
        <v>45</v>
      </c>
      <c r="P56" s="232">
        <v>2050508.39</v>
      </c>
      <c r="Q56" s="231">
        <v>0</v>
      </c>
      <c r="R56" s="232">
        <v>0</v>
      </c>
      <c r="S56" s="231">
        <v>41</v>
      </c>
      <c r="T56" s="232">
        <v>1888610.99</v>
      </c>
      <c r="U56" s="231">
        <v>4</v>
      </c>
      <c r="V56" s="232">
        <v>161897.4</v>
      </c>
    </row>
    <row r="57" spans="2:22" x14ac:dyDescent="0.25">
      <c r="B57" s="89" t="s">
        <v>956</v>
      </c>
      <c r="C57" s="607" t="s">
        <v>2</v>
      </c>
      <c r="D57" s="374"/>
      <c r="E57" s="212">
        <v>8</v>
      </c>
      <c r="F57" s="215">
        <v>2.53871541000254E-5</v>
      </c>
      <c r="G57" s="214">
        <v>408321.16</v>
      </c>
      <c r="H57" s="215">
        <v>7.1156008131393299E-5</v>
      </c>
      <c r="I57" s="206">
        <v>0</v>
      </c>
      <c r="J57" s="205">
        <v>0</v>
      </c>
      <c r="K57" s="206">
        <v>8</v>
      </c>
      <c r="L57" s="205">
        <v>408321.16</v>
      </c>
      <c r="M57" s="206">
        <v>0</v>
      </c>
      <c r="N57" s="205">
        <v>0</v>
      </c>
      <c r="O57" s="233">
        <v>8</v>
      </c>
      <c r="P57" s="214">
        <v>408321.16</v>
      </c>
      <c r="Q57" s="233">
        <v>0</v>
      </c>
      <c r="R57" s="214">
        <v>0</v>
      </c>
      <c r="S57" s="233">
        <v>8</v>
      </c>
      <c r="T57" s="214">
        <v>408321.16</v>
      </c>
      <c r="U57" s="233">
        <v>0</v>
      </c>
      <c r="V57" s="214">
        <v>0</v>
      </c>
    </row>
    <row r="58" spans="2:22" x14ac:dyDescent="0.25">
      <c r="B58" s="202" t="s">
        <v>957</v>
      </c>
      <c r="C58" s="599" t="s">
        <v>2</v>
      </c>
      <c r="D58" s="374"/>
      <c r="E58" s="210">
        <v>0</v>
      </c>
      <c r="F58" s="40">
        <v>0</v>
      </c>
      <c r="G58" s="41">
        <v>0</v>
      </c>
      <c r="H58" s="40">
        <v>0</v>
      </c>
      <c r="I58" s="203">
        <v>0</v>
      </c>
      <c r="J58" s="204">
        <v>0</v>
      </c>
      <c r="K58" s="203">
        <v>0</v>
      </c>
      <c r="L58" s="204">
        <v>0</v>
      </c>
      <c r="M58" s="203">
        <v>0</v>
      </c>
      <c r="N58" s="204">
        <v>0</v>
      </c>
      <c r="O58" s="231">
        <v>0</v>
      </c>
      <c r="P58" s="232">
        <v>0</v>
      </c>
      <c r="Q58" s="231">
        <v>0</v>
      </c>
      <c r="R58" s="232">
        <v>0</v>
      </c>
      <c r="S58" s="231">
        <v>0</v>
      </c>
      <c r="T58" s="232">
        <v>0</v>
      </c>
      <c r="U58" s="231">
        <v>0</v>
      </c>
      <c r="V58" s="232">
        <v>0</v>
      </c>
    </row>
    <row r="59" spans="2:22" x14ac:dyDescent="0.25">
      <c r="B59" s="207" t="s">
        <v>115</v>
      </c>
      <c r="C59" s="616" t="s">
        <v>2</v>
      </c>
      <c r="D59" s="417"/>
      <c r="E59" s="216">
        <v>315120</v>
      </c>
      <c r="F59" s="217">
        <v>1</v>
      </c>
      <c r="G59" s="218">
        <v>5738393295.5600004</v>
      </c>
      <c r="H59" s="217">
        <v>1</v>
      </c>
      <c r="I59" s="208">
        <v>0</v>
      </c>
      <c r="J59" s="209">
        <v>0</v>
      </c>
      <c r="K59" s="208">
        <v>313858</v>
      </c>
      <c r="L59" s="209">
        <v>5707873954.5200005</v>
      </c>
      <c r="M59" s="208">
        <v>1262</v>
      </c>
      <c r="N59" s="209">
        <v>30519341.039999999</v>
      </c>
      <c r="O59" s="234">
        <v>183257</v>
      </c>
      <c r="P59" s="235">
        <v>3522243348.2800002</v>
      </c>
      <c r="Q59" s="234">
        <v>131863</v>
      </c>
      <c r="R59" s="235">
        <v>2216149947.2800002</v>
      </c>
      <c r="S59" s="234">
        <v>308124</v>
      </c>
      <c r="T59" s="235">
        <v>5489410963.9399996</v>
      </c>
      <c r="U59" s="234">
        <v>6996</v>
      </c>
      <c r="V59" s="235">
        <v>248982331.62</v>
      </c>
    </row>
    <row r="60" spans="2:22" x14ac:dyDescent="0.25">
      <c r="B60" s="181" t="s">
        <v>2</v>
      </c>
      <c r="C60" s="565" t="s">
        <v>2</v>
      </c>
      <c r="D60" s="374"/>
      <c r="E60" s="182" t="s">
        <v>2</v>
      </c>
      <c r="F60" s="182" t="s">
        <v>2</v>
      </c>
      <c r="G60" s="182" t="s">
        <v>2</v>
      </c>
      <c r="H60" s="182" t="s">
        <v>2</v>
      </c>
      <c r="I60" s="182" t="s">
        <v>2</v>
      </c>
      <c r="J60" s="182" t="s">
        <v>2</v>
      </c>
      <c r="K60" s="182" t="s">
        <v>2</v>
      </c>
      <c r="L60" s="182" t="s">
        <v>2</v>
      </c>
      <c r="M60" s="182" t="s">
        <v>2</v>
      </c>
      <c r="N60" s="182" t="s">
        <v>2</v>
      </c>
      <c r="O60" s="182" t="s">
        <v>2</v>
      </c>
      <c r="P60" s="182" t="s">
        <v>2</v>
      </c>
      <c r="Q60" s="182" t="s">
        <v>2</v>
      </c>
      <c r="R60" s="182" t="s">
        <v>2</v>
      </c>
      <c r="S60" s="182" t="s">
        <v>2</v>
      </c>
      <c r="T60" s="182" t="s">
        <v>2</v>
      </c>
      <c r="U60" s="182" t="s">
        <v>2</v>
      </c>
      <c r="V60" s="182" t="s">
        <v>2</v>
      </c>
    </row>
    <row r="61" spans="2:22" x14ac:dyDescent="0.25">
      <c r="B61" s="236" t="s">
        <v>2</v>
      </c>
      <c r="C61" s="677" t="s">
        <v>2</v>
      </c>
      <c r="D61" s="374"/>
      <c r="E61" s="182" t="s">
        <v>2</v>
      </c>
      <c r="F61" s="182" t="s">
        <v>2</v>
      </c>
      <c r="G61" s="182" t="s">
        <v>2</v>
      </c>
      <c r="H61" s="182" t="s">
        <v>2</v>
      </c>
      <c r="I61" s="182" t="s">
        <v>2</v>
      </c>
      <c r="J61" s="182" t="s">
        <v>2</v>
      </c>
      <c r="K61" s="182" t="s">
        <v>2</v>
      </c>
      <c r="L61" s="182" t="s">
        <v>2</v>
      </c>
      <c r="M61" s="182" t="s">
        <v>2</v>
      </c>
      <c r="N61" s="182" t="s">
        <v>2</v>
      </c>
      <c r="O61" s="182" t="s">
        <v>2</v>
      </c>
      <c r="P61" s="182" t="s">
        <v>2</v>
      </c>
      <c r="Q61" s="182" t="s">
        <v>2</v>
      </c>
      <c r="R61" s="182" t="s">
        <v>2</v>
      </c>
      <c r="S61" s="182" t="s">
        <v>2</v>
      </c>
      <c r="T61" s="182" t="s">
        <v>2</v>
      </c>
      <c r="U61" s="182" t="s">
        <v>2</v>
      </c>
      <c r="V61" s="182" t="s">
        <v>2</v>
      </c>
    </row>
  </sheetData>
  <sheetProtection algorithmName="SHA-512" hashValue="4vMfT2GiBH9nzCbz6dtBgmqQniTtnztWrMydIp43BqtSKpRSRSU1k/W3bLkawnZuH8ZIpF1P8t9Z3QCQ6FeO5Q==" saltValue="9UNiBhXiTT+k4UvUPIr4Jw==" spinCount="100000" sheet="1" objects="1" scenarios="1"/>
  <mergeCells count="97">
    <mergeCell ref="C60:D60"/>
    <mergeCell ref="C61:D61"/>
    <mergeCell ref="C55:D55"/>
    <mergeCell ref="C56:D56"/>
    <mergeCell ref="C57:D57"/>
    <mergeCell ref="C58:D58"/>
    <mergeCell ref="C59:D59"/>
    <mergeCell ref="C50:D50"/>
    <mergeCell ref="C51:D51"/>
    <mergeCell ref="C52:D52"/>
    <mergeCell ref="C53:D53"/>
    <mergeCell ref="C54:D54"/>
    <mergeCell ref="B45:D45"/>
    <mergeCell ref="C46:D46"/>
    <mergeCell ref="C47:D47"/>
    <mergeCell ref="C48:D48"/>
    <mergeCell ref="C49:D49"/>
    <mergeCell ref="I43:N43"/>
    <mergeCell ref="O43:R43"/>
    <mergeCell ref="S43:V43"/>
    <mergeCell ref="C44:D44"/>
    <mergeCell ref="E44:H44"/>
    <mergeCell ref="I44:J44"/>
    <mergeCell ref="K44:L44"/>
    <mergeCell ref="M44:N44"/>
    <mergeCell ref="O44:P44"/>
    <mergeCell ref="Q44:R44"/>
    <mergeCell ref="S44:T44"/>
    <mergeCell ref="U44:V44"/>
    <mergeCell ref="C40:D40"/>
    <mergeCell ref="C41:D41"/>
    <mergeCell ref="C42:D42"/>
    <mergeCell ref="C43:D43"/>
    <mergeCell ref="E43:H43"/>
    <mergeCell ref="C35:D35"/>
    <mergeCell ref="C36:D36"/>
    <mergeCell ref="C37:D37"/>
    <mergeCell ref="C38:D38"/>
    <mergeCell ref="C39:D39"/>
    <mergeCell ref="C30:D30"/>
    <mergeCell ref="C31:D31"/>
    <mergeCell ref="C32:D32"/>
    <mergeCell ref="C33:D33"/>
    <mergeCell ref="C34:D34"/>
    <mergeCell ref="B25:D25"/>
    <mergeCell ref="C26:D26"/>
    <mergeCell ref="C27:D27"/>
    <mergeCell ref="C28:D28"/>
    <mergeCell ref="C29:D29"/>
    <mergeCell ref="E23:H23"/>
    <mergeCell ref="I23:N23"/>
    <mergeCell ref="O23:R23"/>
    <mergeCell ref="S23:V23"/>
    <mergeCell ref="C24:D24"/>
    <mergeCell ref="E24:H24"/>
    <mergeCell ref="I24:J24"/>
    <mergeCell ref="K24:L24"/>
    <mergeCell ref="M24:N24"/>
    <mergeCell ref="O24:P24"/>
    <mergeCell ref="Q24:R24"/>
    <mergeCell ref="S24:T24"/>
    <mergeCell ref="U24:V24"/>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2"/>
  <sheetViews>
    <sheetView showGridLines="0" topLeftCell="A109" workbookViewId="0">
      <selection sqref="A1:C3"/>
    </sheetView>
  </sheetViews>
  <sheetFormatPr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x14ac:dyDescent="0.25">
      <c r="A1" s="374"/>
      <c r="B1" s="374"/>
      <c r="C1" s="374"/>
      <c r="D1" s="375" t="s">
        <v>0</v>
      </c>
      <c r="E1" s="374"/>
      <c r="F1" s="374"/>
      <c r="G1" s="374"/>
      <c r="H1" s="374"/>
      <c r="I1" s="374"/>
      <c r="J1" s="374"/>
      <c r="K1" s="374"/>
      <c r="L1" s="374"/>
      <c r="M1" s="374"/>
      <c r="N1" s="374"/>
      <c r="O1" s="374"/>
      <c r="P1" s="374"/>
      <c r="Q1" s="374"/>
      <c r="R1" s="374"/>
      <c r="S1" s="374"/>
      <c r="T1" s="374"/>
      <c r="U1" s="374"/>
      <c r="V1" s="374"/>
      <c r="W1" s="374"/>
    </row>
    <row r="2" spans="1:23" ht="18" customHeight="1" x14ac:dyDescent="0.25">
      <c r="A2" s="374"/>
      <c r="B2" s="374"/>
      <c r="C2" s="374"/>
      <c r="D2" s="375" t="s">
        <v>1</v>
      </c>
      <c r="E2" s="374"/>
      <c r="F2" s="374"/>
      <c r="G2" s="374"/>
      <c r="H2" s="374"/>
      <c r="I2" s="374"/>
      <c r="J2" s="374"/>
      <c r="K2" s="374"/>
      <c r="L2" s="374"/>
      <c r="M2" s="374"/>
      <c r="N2" s="374"/>
      <c r="O2" s="374"/>
      <c r="P2" s="374"/>
      <c r="Q2" s="374"/>
      <c r="R2" s="374"/>
      <c r="S2" s="374"/>
      <c r="T2" s="374"/>
      <c r="U2" s="374"/>
      <c r="V2" s="374"/>
      <c r="W2" s="374"/>
    </row>
    <row r="3" spans="1:23" ht="18" customHeight="1" x14ac:dyDescent="0.25">
      <c r="A3" s="374"/>
      <c r="B3" s="374"/>
      <c r="C3" s="374"/>
      <c r="D3" s="375" t="s">
        <v>2</v>
      </c>
      <c r="E3" s="374"/>
      <c r="F3" s="374"/>
      <c r="G3" s="374"/>
      <c r="H3" s="374"/>
      <c r="I3" s="374"/>
      <c r="J3" s="374"/>
      <c r="K3" s="374"/>
      <c r="L3" s="374"/>
      <c r="M3" s="374"/>
      <c r="N3" s="374"/>
      <c r="O3" s="374"/>
      <c r="P3" s="374"/>
      <c r="Q3" s="374"/>
      <c r="R3" s="374"/>
      <c r="S3" s="374"/>
      <c r="T3" s="374"/>
      <c r="U3" s="374"/>
      <c r="V3" s="374"/>
      <c r="W3" s="374"/>
    </row>
    <row r="4" spans="1:23" ht="18" customHeight="1" x14ac:dyDescent="0.25">
      <c r="B4" s="376" t="s">
        <v>958</v>
      </c>
      <c r="C4" s="374"/>
      <c r="D4" s="374"/>
      <c r="E4" s="374"/>
      <c r="F4" s="374"/>
      <c r="G4" s="374"/>
      <c r="H4" s="374"/>
      <c r="I4" s="374"/>
      <c r="J4" s="374"/>
      <c r="K4" s="374"/>
      <c r="L4" s="374"/>
      <c r="M4" s="374"/>
      <c r="N4" s="374"/>
      <c r="O4" s="374"/>
      <c r="P4" s="374"/>
      <c r="Q4" s="374"/>
      <c r="R4" s="374"/>
      <c r="S4" s="374"/>
      <c r="T4" s="374"/>
      <c r="U4" s="374"/>
      <c r="V4" s="374"/>
      <c r="W4" s="374"/>
    </row>
    <row r="5" spans="1:23" ht="3.2" customHeight="1" x14ac:dyDescent="0.25"/>
    <row r="6" spans="1:23" x14ac:dyDescent="0.25">
      <c r="A6" s="181" t="s">
        <v>2</v>
      </c>
      <c r="B6" s="181" t="s">
        <v>2</v>
      </c>
      <c r="C6" s="565" t="s">
        <v>2</v>
      </c>
      <c r="D6" s="374"/>
      <c r="E6" s="77"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c r="W6" s="182" t="s">
        <v>2</v>
      </c>
    </row>
    <row r="7" spans="1:23" x14ac:dyDescent="0.25">
      <c r="A7" s="230" t="s">
        <v>2</v>
      </c>
      <c r="B7" s="230" t="s">
        <v>2</v>
      </c>
      <c r="C7" s="674" t="s">
        <v>2</v>
      </c>
      <c r="D7" s="374"/>
      <c r="E7" s="116" t="s">
        <v>2</v>
      </c>
      <c r="F7" s="680" t="s">
        <v>866</v>
      </c>
      <c r="G7" s="584"/>
      <c r="H7" s="584"/>
      <c r="I7" s="585"/>
      <c r="J7" s="562" t="s">
        <v>687</v>
      </c>
      <c r="K7" s="417"/>
      <c r="L7" s="417"/>
      <c r="M7" s="417"/>
      <c r="N7" s="417"/>
      <c r="O7" s="418"/>
      <c r="P7" s="562" t="s">
        <v>108</v>
      </c>
      <c r="Q7" s="417"/>
      <c r="R7" s="417"/>
      <c r="S7" s="418"/>
      <c r="T7" s="562" t="s">
        <v>688</v>
      </c>
      <c r="U7" s="417"/>
      <c r="V7" s="417"/>
      <c r="W7" s="418"/>
    </row>
    <row r="8" spans="1:23" x14ac:dyDescent="0.25">
      <c r="A8" s="240" t="s">
        <v>2</v>
      </c>
      <c r="C8" s="674" t="s">
        <v>2</v>
      </c>
      <c r="D8" s="374"/>
      <c r="E8" s="116" t="s">
        <v>2</v>
      </c>
      <c r="F8" s="676" t="s">
        <v>2</v>
      </c>
      <c r="G8" s="374"/>
      <c r="H8" s="374"/>
      <c r="I8" s="385"/>
      <c r="J8" s="562" t="s">
        <v>689</v>
      </c>
      <c r="K8" s="418"/>
      <c r="L8" s="562" t="s">
        <v>690</v>
      </c>
      <c r="M8" s="418"/>
      <c r="N8" s="562" t="s">
        <v>691</v>
      </c>
      <c r="O8" s="418"/>
      <c r="P8" s="562" t="s">
        <v>692</v>
      </c>
      <c r="Q8" s="418"/>
      <c r="R8" s="562" t="s">
        <v>693</v>
      </c>
      <c r="S8" s="418"/>
      <c r="T8" s="562" t="s">
        <v>694</v>
      </c>
      <c r="U8" s="418"/>
      <c r="V8" s="562" t="s">
        <v>695</v>
      </c>
      <c r="W8" s="418"/>
    </row>
    <row r="9" spans="1:23" ht="60" x14ac:dyDescent="0.25">
      <c r="A9" s="176" t="s">
        <v>2</v>
      </c>
      <c r="B9" s="424" t="s">
        <v>959</v>
      </c>
      <c r="C9" s="417"/>
      <c r="D9" s="418"/>
      <c r="E9" s="36" t="s">
        <v>960</v>
      </c>
      <c r="F9" s="37" t="s">
        <v>697</v>
      </c>
      <c r="G9" s="37" t="s">
        <v>110</v>
      </c>
      <c r="H9" s="37" t="s">
        <v>111</v>
      </c>
      <c r="I9" s="37" t="s">
        <v>709</v>
      </c>
      <c r="J9" s="183" t="s">
        <v>697</v>
      </c>
      <c r="K9" s="183" t="s">
        <v>111</v>
      </c>
      <c r="L9" s="183" t="s">
        <v>697</v>
      </c>
      <c r="M9" s="183" t="s">
        <v>111</v>
      </c>
      <c r="N9" s="183" t="s">
        <v>697</v>
      </c>
      <c r="O9" s="183" t="s">
        <v>111</v>
      </c>
      <c r="P9" s="183" t="s">
        <v>697</v>
      </c>
      <c r="Q9" s="183" t="s">
        <v>111</v>
      </c>
      <c r="R9" s="183" t="s">
        <v>697</v>
      </c>
      <c r="S9" s="183" t="s">
        <v>111</v>
      </c>
      <c r="T9" s="183" t="s">
        <v>697</v>
      </c>
      <c r="U9" s="183" t="s">
        <v>111</v>
      </c>
      <c r="V9" s="183" t="s">
        <v>697</v>
      </c>
      <c r="W9" s="183" t="s">
        <v>111</v>
      </c>
    </row>
    <row r="10" spans="1:23" x14ac:dyDescent="0.25">
      <c r="B10" s="202" t="s">
        <v>921</v>
      </c>
      <c r="C10" s="599" t="s">
        <v>2</v>
      </c>
      <c r="D10" s="374"/>
      <c r="E10" s="202" t="s">
        <v>961</v>
      </c>
      <c r="F10" s="210">
        <v>24609</v>
      </c>
      <c r="G10" s="40">
        <v>5.8870529808453698E-2</v>
      </c>
      <c r="H10" s="41">
        <v>310050801.07999998</v>
      </c>
      <c r="I10" s="40">
        <v>4.7571864760744501E-2</v>
      </c>
      <c r="J10" s="203">
        <v>2151</v>
      </c>
      <c r="K10" s="204">
        <v>12735787.01</v>
      </c>
      <c r="L10" s="203">
        <v>22458</v>
      </c>
      <c r="M10" s="204">
        <v>297315014.06999999</v>
      </c>
      <c r="N10" s="203">
        <v>0</v>
      </c>
      <c r="O10" s="204">
        <v>0</v>
      </c>
      <c r="P10" s="231">
        <v>12559</v>
      </c>
      <c r="Q10" s="232">
        <v>175812003.47999999</v>
      </c>
      <c r="R10" s="231">
        <v>12050</v>
      </c>
      <c r="S10" s="232">
        <v>134238797.59999999</v>
      </c>
      <c r="T10" s="231">
        <v>24471</v>
      </c>
      <c r="U10" s="232">
        <v>308368480.85000002</v>
      </c>
      <c r="V10" s="231">
        <v>138</v>
      </c>
      <c r="W10" s="232">
        <v>1682320.23</v>
      </c>
    </row>
    <row r="11" spans="1:23" x14ac:dyDescent="0.25">
      <c r="B11" s="89" t="s">
        <v>921</v>
      </c>
      <c r="C11" s="607" t="s">
        <v>2</v>
      </c>
      <c r="D11" s="374"/>
      <c r="E11" s="89" t="s">
        <v>962</v>
      </c>
      <c r="F11" s="212">
        <v>21383</v>
      </c>
      <c r="G11" s="215">
        <v>5.1153177247924099E-2</v>
      </c>
      <c r="H11" s="214">
        <v>329783032.66000003</v>
      </c>
      <c r="I11" s="215">
        <v>5.0599430078691297E-2</v>
      </c>
      <c r="J11" s="203">
        <v>2417</v>
      </c>
      <c r="K11" s="204">
        <v>17637490.18</v>
      </c>
      <c r="L11" s="203">
        <v>18966</v>
      </c>
      <c r="M11" s="204">
        <v>312145542.48000002</v>
      </c>
      <c r="N11" s="203">
        <v>0</v>
      </c>
      <c r="O11" s="204">
        <v>0</v>
      </c>
      <c r="P11" s="231">
        <v>9087</v>
      </c>
      <c r="Q11" s="232">
        <v>164963039.40000001</v>
      </c>
      <c r="R11" s="231">
        <v>12296</v>
      </c>
      <c r="S11" s="232">
        <v>164819993.25999999</v>
      </c>
      <c r="T11" s="231">
        <v>21175</v>
      </c>
      <c r="U11" s="232">
        <v>326430276.13</v>
      </c>
      <c r="V11" s="231">
        <v>208</v>
      </c>
      <c r="W11" s="232">
        <v>3352756.53</v>
      </c>
    </row>
    <row r="12" spans="1:23" x14ac:dyDescent="0.25">
      <c r="B12" s="202" t="s">
        <v>921</v>
      </c>
      <c r="C12" s="599" t="s">
        <v>2</v>
      </c>
      <c r="D12" s="374"/>
      <c r="E12" s="202" t="s">
        <v>963</v>
      </c>
      <c r="F12" s="210">
        <v>7506</v>
      </c>
      <c r="G12" s="40">
        <v>1.7956121611697101E-2</v>
      </c>
      <c r="H12" s="41">
        <v>116614519.29000001</v>
      </c>
      <c r="I12" s="40">
        <v>1.78924554346554E-2</v>
      </c>
      <c r="J12" s="203">
        <v>1222</v>
      </c>
      <c r="K12" s="204">
        <v>9576012.1099999994</v>
      </c>
      <c r="L12" s="203">
        <v>6284</v>
      </c>
      <c r="M12" s="204">
        <v>107038507.18000001</v>
      </c>
      <c r="N12" s="203">
        <v>0</v>
      </c>
      <c r="O12" s="204">
        <v>0</v>
      </c>
      <c r="P12" s="231">
        <v>2571</v>
      </c>
      <c r="Q12" s="232">
        <v>50161344.219999999</v>
      </c>
      <c r="R12" s="231">
        <v>4935</v>
      </c>
      <c r="S12" s="232">
        <v>66453175.07</v>
      </c>
      <c r="T12" s="231">
        <v>7398</v>
      </c>
      <c r="U12" s="232">
        <v>114905126.51000001</v>
      </c>
      <c r="V12" s="231">
        <v>108</v>
      </c>
      <c r="W12" s="232">
        <v>1709392.78</v>
      </c>
    </row>
    <row r="13" spans="1:23" x14ac:dyDescent="0.25">
      <c r="B13" s="89" t="s">
        <v>921</v>
      </c>
      <c r="C13" s="607" t="s">
        <v>2</v>
      </c>
      <c r="D13" s="374"/>
      <c r="E13" s="89" t="s">
        <v>964</v>
      </c>
      <c r="F13" s="212">
        <v>276</v>
      </c>
      <c r="G13" s="215">
        <v>6.6025706965472896E-4</v>
      </c>
      <c r="H13" s="214">
        <v>4798032.54</v>
      </c>
      <c r="I13" s="215">
        <v>7.3617405378558398E-4</v>
      </c>
      <c r="J13" s="203">
        <v>52</v>
      </c>
      <c r="K13" s="204">
        <v>363848.29</v>
      </c>
      <c r="L13" s="203">
        <v>224</v>
      </c>
      <c r="M13" s="204">
        <v>4434184.25</v>
      </c>
      <c r="N13" s="203">
        <v>0</v>
      </c>
      <c r="O13" s="204">
        <v>0</v>
      </c>
      <c r="P13" s="231">
        <v>134</v>
      </c>
      <c r="Q13" s="232">
        <v>3013369.96</v>
      </c>
      <c r="R13" s="231">
        <v>142</v>
      </c>
      <c r="S13" s="232">
        <v>1784662.58</v>
      </c>
      <c r="T13" s="231">
        <v>263</v>
      </c>
      <c r="U13" s="232">
        <v>4587647.6500000004</v>
      </c>
      <c r="V13" s="231">
        <v>13</v>
      </c>
      <c r="W13" s="232">
        <v>210384.89</v>
      </c>
    </row>
    <row r="14" spans="1:23" x14ac:dyDescent="0.25">
      <c r="B14" s="202" t="s">
        <v>921</v>
      </c>
      <c r="C14" s="599" t="s">
        <v>2</v>
      </c>
      <c r="D14" s="374"/>
      <c r="E14" s="202" t="s">
        <v>965</v>
      </c>
      <c r="F14" s="210">
        <v>7308</v>
      </c>
      <c r="G14" s="40">
        <v>1.7482458931292601E-2</v>
      </c>
      <c r="H14" s="41">
        <v>130893020.03</v>
      </c>
      <c r="I14" s="40">
        <v>2.0083241279502201E-2</v>
      </c>
      <c r="J14" s="203">
        <v>947</v>
      </c>
      <c r="K14" s="204">
        <v>9056275.3399999999</v>
      </c>
      <c r="L14" s="203">
        <v>6361</v>
      </c>
      <c r="M14" s="204">
        <v>121836744.69</v>
      </c>
      <c r="N14" s="203">
        <v>0</v>
      </c>
      <c r="O14" s="204">
        <v>0</v>
      </c>
      <c r="P14" s="231">
        <v>2784</v>
      </c>
      <c r="Q14" s="232">
        <v>62215086.439999998</v>
      </c>
      <c r="R14" s="231">
        <v>4524</v>
      </c>
      <c r="S14" s="232">
        <v>68677933.590000004</v>
      </c>
      <c r="T14" s="231">
        <v>7189</v>
      </c>
      <c r="U14" s="232">
        <v>128796071.97</v>
      </c>
      <c r="V14" s="231">
        <v>119</v>
      </c>
      <c r="W14" s="232">
        <v>2096948.06</v>
      </c>
    </row>
    <row r="15" spans="1:23" x14ac:dyDescent="0.25">
      <c r="B15" s="89" t="s">
        <v>921</v>
      </c>
      <c r="C15" s="607" t="s">
        <v>2</v>
      </c>
      <c r="D15" s="374"/>
      <c r="E15" s="89" t="s">
        <v>966</v>
      </c>
      <c r="F15" s="212">
        <v>5689</v>
      </c>
      <c r="G15" s="215">
        <v>1.36094292364701E-2</v>
      </c>
      <c r="H15" s="214">
        <v>102876417.86</v>
      </c>
      <c r="I15" s="215">
        <v>1.5784584398615999E-2</v>
      </c>
      <c r="J15" s="203">
        <v>939</v>
      </c>
      <c r="K15" s="204">
        <v>9273585.1600000001</v>
      </c>
      <c r="L15" s="203">
        <v>4750</v>
      </c>
      <c r="M15" s="204">
        <v>93602832.700000003</v>
      </c>
      <c r="N15" s="203">
        <v>0</v>
      </c>
      <c r="O15" s="204">
        <v>0</v>
      </c>
      <c r="P15" s="231">
        <v>2356</v>
      </c>
      <c r="Q15" s="232">
        <v>51350188.359999999</v>
      </c>
      <c r="R15" s="231">
        <v>3333</v>
      </c>
      <c r="S15" s="232">
        <v>51526229.5</v>
      </c>
      <c r="T15" s="231">
        <v>5551</v>
      </c>
      <c r="U15" s="232">
        <v>99962803.569999993</v>
      </c>
      <c r="V15" s="231">
        <v>138</v>
      </c>
      <c r="W15" s="232">
        <v>2913614.29</v>
      </c>
    </row>
    <row r="16" spans="1:23" x14ac:dyDescent="0.25">
      <c r="B16" s="202" t="s">
        <v>921</v>
      </c>
      <c r="C16" s="599" t="s">
        <v>2</v>
      </c>
      <c r="D16" s="374"/>
      <c r="E16" s="202" t="s">
        <v>967</v>
      </c>
      <c r="F16" s="210">
        <v>187</v>
      </c>
      <c r="G16" s="40">
        <v>4.4734808704867499E-4</v>
      </c>
      <c r="H16" s="41">
        <v>3786824.54</v>
      </c>
      <c r="I16" s="40">
        <v>5.8102189790203704E-4</v>
      </c>
      <c r="J16" s="203">
        <v>36</v>
      </c>
      <c r="K16" s="204">
        <v>376013.67</v>
      </c>
      <c r="L16" s="203">
        <v>151</v>
      </c>
      <c r="M16" s="204">
        <v>3410810.87</v>
      </c>
      <c r="N16" s="203">
        <v>0</v>
      </c>
      <c r="O16" s="204">
        <v>0</v>
      </c>
      <c r="P16" s="231">
        <v>70</v>
      </c>
      <c r="Q16" s="232">
        <v>1784478.94</v>
      </c>
      <c r="R16" s="231">
        <v>117</v>
      </c>
      <c r="S16" s="232">
        <v>2002345.6</v>
      </c>
      <c r="T16" s="231">
        <v>180</v>
      </c>
      <c r="U16" s="232">
        <v>3607169.02</v>
      </c>
      <c r="V16" s="231">
        <v>7</v>
      </c>
      <c r="W16" s="232">
        <v>179655.52</v>
      </c>
    </row>
    <row r="17" spans="2:23" x14ac:dyDescent="0.25">
      <c r="B17" s="89" t="s">
        <v>921</v>
      </c>
      <c r="C17" s="607" t="s">
        <v>2</v>
      </c>
      <c r="D17" s="374"/>
      <c r="E17" s="89" t="s">
        <v>968</v>
      </c>
      <c r="F17" s="212">
        <v>1216</v>
      </c>
      <c r="G17" s="215">
        <v>2.9089586836962E-3</v>
      </c>
      <c r="H17" s="214">
        <v>27018956.609999999</v>
      </c>
      <c r="I17" s="215">
        <v>4.1455856438690399E-3</v>
      </c>
      <c r="J17" s="203">
        <v>180</v>
      </c>
      <c r="K17" s="204">
        <v>2086357.09</v>
      </c>
      <c r="L17" s="203">
        <v>1036</v>
      </c>
      <c r="M17" s="204">
        <v>24932599.52</v>
      </c>
      <c r="N17" s="203">
        <v>0</v>
      </c>
      <c r="O17" s="204">
        <v>0</v>
      </c>
      <c r="P17" s="231">
        <v>466</v>
      </c>
      <c r="Q17" s="232">
        <v>12492272.140000001</v>
      </c>
      <c r="R17" s="231">
        <v>750</v>
      </c>
      <c r="S17" s="232">
        <v>14526684.470000001</v>
      </c>
      <c r="T17" s="231">
        <v>1169</v>
      </c>
      <c r="U17" s="232">
        <v>25939103.719999999</v>
      </c>
      <c r="V17" s="231">
        <v>47</v>
      </c>
      <c r="W17" s="232">
        <v>1079852.8899999999</v>
      </c>
    </row>
    <row r="18" spans="2:23" x14ac:dyDescent="0.25">
      <c r="B18" s="202" t="s">
        <v>921</v>
      </c>
      <c r="C18" s="599" t="s">
        <v>2</v>
      </c>
      <c r="D18" s="374"/>
      <c r="E18" s="202" t="s">
        <v>969</v>
      </c>
      <c r="F18" s="210">
        <v>408</v>
      </c>
      <c r="G18" s="40">
        <v>9.7603218992438096E-4</v>
      </c>
      <c r="H18" s="41">
        <v>9228683.3300000001</v>
      </c>
      <c r="I18" s="40">
        <v>1.4159798128733699E-3</v>
      </c>
      <c r="J18" s="203">
        <v>101</v>
      </c>
      <c r="K18" s="204">
        <v>1240894.25</v>
      </c>
      <c r="L18" s="203">
        <v>307</v>
      </c>
      <c r="M18" s="204">
        <v>7987789.0800000001</v>
      </c>
      <c r="N18" s="203">
        <v>0</v>
      </c>
      <c r="O18" s="204">
        <v>0</v>
      </c>
      <c r="P18" s="231">
        <v>126</v>
      </c>
      <c r="Q18" s="232">
        <v>3684884.7</v>
      </c>
      <c r="R18" s="231">
        <v>282</v>
      </c>
      <c r="S18" s="232">
        <v>5543798.6299999999</v>
      </c>
      <c r="T18" s="231">
        <v>375</v>
      </c>
      <c r="U18" s="232">
        <v>8312381.8099999996</v>
      </c>
      <c r="V18" s="231">
        <v>33</v>
      </c>
      <c r="W18" s="232">
        <v>916301.52</v>
      </c>
    </row>
    <row r="19" spans="2:23" x14ac:dyDescent="0.25">
      <c r="B19" s="89" t="s">
        <v>921</v>
      </c>
      <c r="C19" s="607" t="s">
        <v>2</v>
      </c>
      <c r="D19" s="374"/>
      <c r="E19" s="89" t="s">
        <v>970</v>
      </c>
      <c r="F19" s="212">
        <v>1581</v>
      </c>
      <c r="G19" s="215">
        <v>3.7821247359569798E-3</v>
      </c>
      <c r="H19" s="214">
        <v>64640534.969999999</v>
      </c>
      <c r="I19" s="215">
        <v>9.9179578860742208E-3</v>
      </c>
      <c r="J19" s="203">
        <v>92</v>
      </c>
      <c r="K19" s="204">
        <v>2497976.61</v>
      </c>
      <c r="L19" s="203">
        <v>1489</v>
      </c>
      <c r="M19" s="204">
        <v>62142558.359999999</v>
      </c>
      <c r="N19" s="203">
        <v>0</v>
      </c>
      <c r="O19" s="204">
        <v>0</v>
      </c>
      <c r="P19" s="231">
        <v>701</v>
      </c>
      <c r="Q19" s="232">
        <v>30041171.109999999</v>
      </c>
      <c r="R19" s="231">
        <v>880</v>
      </c>
      <c r="S19" s="232">
        <v>34599363.859999999</v>
      </c>
      <c r="T19" s="231">
        <v>946</v>
      </c>
      <c r="U19" s="232">
        <v>37518757.219999999</v>
      </c>
      <c r="V19" s="231">
        <v>635</v>
      </c>
      <c r="W19" s="232">
        <v>27121777.75</v>
      </c>
    </row>
    <row r="20" spans="2:23" x14ac:dyDescent="0.25">
      <c r="B20" s="202" t="s">
        <v>921</v>
      </c>
      <c r="C20" s="599" t="s">
        <v>2</v>
      </c>
      <c r="D20" s="374"/>
      <c r="E20" s="202" t="s">
        <v>971</v>
      </c>
      <c r="F20" s="210">
        <v>195</v>
      </c>
      <c r="G20" s="40">
        <v>4.6648597312562299E-4</v>
      </c>
      <c r="H20" s="41">
        <v>12270637.17</v>
      </c>
      <c r="I20" s="40">
        <v>1.8827143485715E-3</v>
      </c>
      <c r="J20" s="203">
        <v>8</v>
      </c>
      <c r="K20" s="204">
        <v>325467.53999999998</v>
      </c>
      <c r="L20" s="203">
        <v>187</v>
      </c>
      <c r="M20" s="204">
        <v>11945169.630000001</v>
      </c>
      <c r="N20" s="203">
        <v>0</v>
      </c>
      <c r="O20" s="204">
        <v>0</v>
      </c>
      <c r="P20" s="231">
        <v>166</v>
      </c>
      <c r="Q20" s="232">
        <v>10413287.07</v>
      </c>
      <c r="R20" s="231">
        <v>29</v>
      </c>
      <c r="S20" s="232">
        <v>1857350.1</v>
      </c>
      <c r="T20" s="231">
        <v>100</v>
      </c>
      <c r="U20" s="232">
        <v>6127316.9500000002</v>
      </c>
      <c r="V20" s="231">
        <v>95</v>
      </c>
      <c r="W20" s="232">
        <v>6143320.2199999997</v>
      </c>
    </row>
    <row r="21" spans="2:23" x14ac:dyDescent="0.25">
      <c r="B21" s="89" t="s">
        <v>921</v>
      </c>
      <c r="C21" s="607" t="s">
        <v>2</v>
      </c>
      <c r="D21" s="374"/>
      <c r="E21" s="89" t="s">
        <v>972</v>
      </c>
      <c r="F21" s="212">
        <v>17567</v>
      </c>
      <c r="G21" s="215">
        <v>4.2024405589219598E-2</v>
      </c>
      <c r="H21" s="214">
        <v>280148702.06</v>
      </c>
      <c r="I21" s="215">
        <v>4.2983911413464498E-2</v>
      </c>
      <c r="J21" s="203">
        <v>776</v>
      </c>
      <c r="K21" s="204">
        <v>6965274.8300000001</v>
      </c>
      <c r="L21" s="203">
        <v>16791</v>
      </c>
      <c r="M21" s="204">
        <v>273183427.23000002</v>
      </c>
      <c r="N21" s="203">
        <v>0</v>
      </c>
      <c r="O21" s="204">
        <v>0</v>
      </c>
      <c r="P21" s="231">
        <v>10989</v>
      </c>
      <c r="Q21" s="232">
        <v>184492196.56</v>
      </c>
      <c r="R21" s="231">
        <v>6578</v>
      </c>
      <c r="S21" s="232">
        <v>95656505.5</v>
      </c>
      <c r="T21" s="231">
        <v>17481</v>
      </c>
      <c r="U21" s="232">
        <v>278682542.75</v>
      </c>
      <c r="V21" s="231">
        <v>86</v>
      </c>
      <c r="W21" s="232">
        <v>1466159.31</v>
      </c>
    </row>
    <row r="22" spans="2:23" x14ac:dyDescent="0.25">
      <c r="B22" s="202" t="s">
        <v>921</v>
      </c>
      <c r="C22" s="599" t="s">
        <v>2</v>
      </c>
      <c r="D22" s="374"/>
      <c r="E22" s="202" t="s">
        <v>973</v>
      </c>
      <c r="F22" s="210">
        <v>17354</v>
      </c>
      <c r="G22" s="40">
        <v>4.1514859372420901E-2</v>
      </c>
      <c r="H22" s="41">
        <v>332068155.89999998</v>
      </c>
      <c r="I22" s="40">
        <v>5.0950042215013099E-2</v>
      </c>
      <c r="J22" s="203">
        <v>1197</v>
      </c>
      <c r="K22" s="204">
        <v>10087015.220000001</v>
      </c>
      <c r="L22" s="203">
        <v>16157</v>
      </c>
      <c r="M22" s="204">
        <v>321981140.68000001</v>
      </c>
      <c r="N22" s="203">
        <v>0</v>
      </c>
      <c r="O22" s="204">
        <v>0</v>
      </c>
      <c r="P22" s="231">
        <v>9489</v>
      </c>
      <c r="Q22" s="232">
        <v>201300162.22999999</v>
      </c>
      <c r="R22" s="231">
        <v>7865</v>
      </c>
      <c r="S22" s="232">
        <v>130767993.67</v>
      </c>
      <c r="T22" s="231">
        <v>17180</v>
      </c>
      <c r="U22" s="232">
        <v>328523902.98000002</v>
      </c>
      <c r="V22" s="231">
        <v>174</v>
      </c>
      <c r="W22" s="232">
        <v>3544252.92</v>
      </c>
    </row>
    <row r="23" spans="2:23" x14ac:dyDescent="0.25">
      <c r="B23" s="89" t="s">
        <v>921</v>
      </c>
      <c r="C23" s="607" t="s">
        <v>2</v>
      </c>
      <c r="D23" s="374"/>
      <c r="E23" s="89" t="s">
        <v>974</v>
      </c>
      <c r="F23" s="212">
        <v>1413</v>
      </c>
      <c r="G23" s="215">
        <v>3.3802291283410598E-3</v>
      </c>
      <c r="H23" s="214">
        <v>46576779.689999998</v>
      </c>
      <c r="I23" s="215">
        <v>7.1463910323262096E-3</v>
      </c>
      <c r="J23" s="203">
        <v>39</v>
      </c>
      <c r="K23" s="204">
        <v>790945.16</v>
      </c>
      <c r="L23" s="203">
        <v>1374</v>
      </c>
      <c r="M23" s="204">
        <v>45785834.530000001</v>
      </c>
      <c r="N23" s="203">
        <v>0</v>
      </c>
      <c r="O23" s="204">
        <v>0</v>
      </c>
      <c r="P23" s="231">
        <v>1183</v>
      </c>
      <c r="Q23" s="232">
        <v>38651100.700000003</v>
      </c>
      <c r="R23" s="231">
        <v>230</v>
      </c>
      <c r="S23" s="232">
        <v>7925678.9900000002</v>
      </c>
      <c r="T23" s="231">
        <v>1123</v>
      </c>
      <c r="U23" s="232">
        <v>36810316.859999999</v>
      </c>
      <c r="V23" s="231">
        <v>290</v>
      </c>
      <c r="W23" s="232">
        <v>9766462.8300000001</v>
      </c>
    </row>
    <row r="24" spans="2:23" x14ac:dyDescent="0.25">
      <c r="B24" s="202" t="s">
        <v>921</v>
      </c>
      <c r="C24" s="599" t="s">
        <v>2</v>
      </c>
      <c r="D24" s="374"/>
      <c r="E24" s="202" t="s">
        <v>975</v>
      </c>
      <c r="F24" s="210">
        <v>15515</v>
      </c>
      <c r="G24" s="40">
        <v>3.7115537810482303E-2</v>
      </c>
      <c r="H24" s="41">
        <v>392985653.77999997</v>
      </c>
      <c r="I24" s="40">
        <v>6.02967652701248E-2</v>
      </c>
      <c r="J24" s="203">
        <v>1096</v>
      </c>
      <c r="K24" s="204">
        <v>11772842.17</v>
      </c>
      <c r="L24" s="203">
        <v>14419</v>
      </c>
      <c r="M24" s="204">
        <v>381212811.61000001</v>
      </c>
      <c r="N24" s="203">
        <v>0</v>
      </c>
      <c r="O24" s="204">
        <v>0</v>
      </c>
      <c r="P24" s="231">
        <v>8816</v>
      </c>
      <c r="Q24" s="232">
        <v>252842965.66</v>
      </c>
      <c r="R24" s="231">
        <v>6699</v>
      </c>
      <c r="S24" s="232">
        <v>140142688.12</v>
      </c>
      <c r="T24" s="231">
        <v>15160</v>
      </c>
      <c r="U24" s="232">
        <v>383376670.63</v>
      </c>
      <c r="V24" s="231">
        <v>355</v>
      </c>
      <c r="W24" s="232">
        <v>9608983.1500000004</v>
      </c>
    </row>
    <row r="25" spans="2:23" x14ac:dyDescent="0.25">
      <c r="B25" s="89" t="s">
        <v>921</v>
      </c>
      <c r="C25" s="607" t="s">
        <v>2</v>
      </c>
      <c r="D25" s="374"/>
      <c r="E25" s="89" t="s">
        <v>976</v>
      </c>
      <c r="F25" s="212">
        <v>5794</v>
      </c>
      <c r="G25" s="215">
        <v>1.3860613991230101E-2</v>
      </c>
      <c r="H25" s="214">
        <v>196645816.94</v>
      </c>
      <c r="I25" s="215">
        <v>3.01718562785524E-2</v>
      </c>
      <c r="J25" s="203">
        <v>574</v>
      </c>
      <c r="K25" s="204">
        <v>9427919.3699999992</v>
      </c>
      <c r="L25" s="203">
        <v>5220</v>
      </c>
      <c r="M25" s="204">
        <v>187217897.56999999</v>
      </c>
      <c r="N25" s="203">
        <v>0</v>
      </c>
      <c r="O25" s="204">
        <v>0</v>
      </c>
      <c r="P25" s="231">
        <v>3000</v>
      </c>
      <c r="Q25" s="232">
        <v>116375966.26000001</v>
      </c>
      <c r="R25" s="231">
        <v>2794</v>
      </c>
      <c r="S25" s="232">
        <v>80269850.680000007</v>
      </c>
      <c r="T25" s="231">
        <v>5513</v>
      </c>
      <c r="U25" s="232">
        <v>186618886.88999999</v>
      </c>
      <c r="V25" s="231">
        <v>281</v>
      </c>
      <c r="W25" s="232">
        <v>10026930.050000001</v>
      </c>
    </row>
    <row r="26" spans="2:23" x14ac:dyDescent="0.25">
      <c r="B26" s="202" t="s">
        <v>921</v>
      </c>
      <c r="C26" s="599" t="s">
        <v>2</v>
      </c>
      <c r="D26" s="374"/>
      <c r="E26" s="202" t="s">
        <v>977</v>
      </c>
      <c r="F26" s="210">
        <v>1532</v>
      </c>
      <c r="G26" s="40">
        <v>3.6649051837356699E-3</v>
      </c>
      <c r="H26" s="41">
        <v>65050184.700000003</v>
      </c>
      <c r="I26" s="40">
        <v>9.9808114619622697E-3</v>
      </c>
      <c r="J26" s="203">
        <v>71</v>
      </c>
      <c r="K26" s="204">
        <v>1682083.09</v>
      </c>
      <c r="L26" s="203">
        <v>1461</v>
      </c>
      <c r="M26" s="204">
        <v>63368101.609999999</v>
      </c>
      <c r="N26" s="203">
        <v>0</v>
      </c>
      <c r="O26" s="204">
        <v>0</v>
      </c>
      <c r="P26" s="231">
        <v>924</v>
      </c>
      <c r="Q26" s="232">
        <v>41432919.909999996</v>
      </c>
      <c r="R26" s="231">
        <v>608</v>
      </c>
      <c r="S26" s="232">
        <v>23617264.789999999</v>
      </c>
      <c r="T26" s="231">
        <v>1426</v>
      </c>
      <c r="U26" s="232">
        <v>60467744.270000003</v>
      </c>
      <c r="V26" s="231">
        <v>106</v>
      </c>
      <c r="W26" s="232">
        <v>4582440.43</v>
      </c>
    </row>
    <row r="27" spans="2:23" x14ac:dyDescent="0.25">
      <c r="B27" s="89" t="s">
        <v>921</v>
      </c>
      <c r="C27" s="607" t="s">
        <v>2</v>
      </c>
      <c r="D27" s="374"/>
      <c r="E27" s="89" t="s">
        <v>978</v>
      </c>
      <c r="F27" s="212">
        <v>101</v>
      </c>
      <c r="G27" s="215">
        <v>2.4161581172147699E-4</v>
      </c>
      <c r="H27" s="214">
        <v>6385390.8399999999</v>
      </c>
      <c r="I27" s="215">
        <v>9.7972638169897298E-4</v>
      </c>
      <c r="J27" s="203">
        <v>14</v>
      </c>
      <c r="K27" s="204">
        <v>370600.84</v>
      </c>
      <c r="L27" s="203">
        <v>87</v>
      </c>
      <c r="M27" s="204">
        <v>6014790</v>
      </c>
      <c r="N27" s="203">
        <v>0</v>
      </c>
      <c r="O27" s="204">
        <v>0</v>
      </c>
      <c r="P27" s="231">
        <v>20</v>
      </c>
      <c r="Q27" s="232">
        <v>1489586.78</v>
      </c>
      <c r="R27" s="231">
        <v>81</v>
      </c>
      <c r="S27" s="232">
        <v>4895804.0599999996</v>
      </c>
      <c r="T27" s="231">
        <v>95</v>
      </c>
      <c r="U27" s="232">
        <v>5969189.0899999999</v>
      </c>
      <c r="V27" s="231">
        <v>6</v>
      </c>
      <c r="W27" s="232">
        <v>416201.75</v>
      </c>
    </row>
    <row r="28" spans="2:23" x14ac:dyDescent="0.25">
      <c r="B28" s="202" t="s">
        <v>921</v>
      </c>
      <c r="C28" s="599" t="s">
        <v>2</v>
      </c>
      <c r="D28" s="374"/>
      <c r="E28" s="202" t="s">
        <v>979</v>
      </c>
      <c r="F28" s="210">
        <v>77</v>
      </c>
      <c r="G28" s="40">
        <v>1.8420215349063099E-4</v>
      </c>
      <c r="H28" s="41">
        <v>3964999.15</v>
      </c>
      <c r="I28" s="40">
        <v>6.0835967100629398E-4</v>
      </c>
      <c r="J28" s="203">
        <v>6</v>
      </c>
      <c r="K28" s="204">
        <v>178953.75</v>
      </c>
      <c r="L28" s="203">
        <v>71</v>
      </c>
      <c r="M28" s="204">
        <v>3786045.4</v>
      </c>
      <c r="N28" s="203">
        <v>0</v>
      </c>
      <c r="O28" s="204">
        <v>0</v>
      </c>
      <c r="P28" s="231">
        <v>31</v>
      </c>
      <c r="Q28" s="232">
        <v>1693838.07</v>
      </c>
      <c r="R28" s="231">
        <v>46</v>
      </c>
      <c r="S28" s="232">
        <v>2271161.08</v>
      </c>
      <c r="T28" s="231">
        <v>71</v>
      </c>
      <c r="U28" s="232">
        <v>3456620.4</v>
      </c>
      <c r="V28" s="231">
        <v>6</v>
      </c>
      <c r="W28" s="232">
        <v>508378.75</v>
      </c>
    </row>
    <row r="29" spans="2:23" x14ac:dyDescent="0.25">
      <c r="B29" s="89" t="s">
        <v>921</v>
      </c>
      <c r="C29" s="607" t="s">
        <v>2</v>
      </c>
      <c r="D29" s="374"/>
      <c r="E29" s="89" t="s">
        <v>980</v>
      </c>
      <c r="F29" s="212">
        <v>86</v>
      </c>
      <c r="G29" s="215">
        <v>2.05732275327198E-4</v>
      </c>
      <c r="H29" s="214">
        <v>7524352.3499999996</v>
      </c>
      <c r="I29" s="215">
        <v>1.15448007603771E-3</v>
      </c>
      <c r="J29" s="203">
        <v>9</v>
      </c>
      <c r="K29" s="204">
        <v>499611.52</v>
      </c>
      <c r="L29" s="203">
        <v>77</v>
      </c>
      <c r="M29" s="204">
        <v>7024740.8300000001</v>
      </c>
      <c r="N29" s="203">
        <v>0</v>
      </c>
      <c r="O29" s="204">
        <v>0</v>
      </c>
      <c r="P29" s="231">
        <v>74</v>
      </c>
      <c r="Q29" s="232">
        <v>6408588.2999999998</v>
      </c>
      <c r="R29" s="231">
        <v>12</v>
      </c>
      <c r="S29" s="232">
        <v>1115764.05</v>
      </c>
      <c r="T29" s="231">
        <v>22</v>
      </c>
      <c r="U29" s="232">
        <v>1827045.16</v>
      </c>
      <c r="V29" s="231">
        <v>64</v>
      </c>
      <c r="W29" s="232">
        <v>5697307.1900000004</v>
      </c>
    </row>
    <row r="30" spans="2:23" x14ac:dyDescent="0.25">
      <c r="B30" s="202" t="s">
        <v>921</v>
      </c>
      <c r="C30" s="599" t="s">
        <v>2</v>
      </c>
      <c r="D30" s="374"/>
      <c r="E30" s="202" t="s">
        <v>981</v>
      </c>
      <c r="F30" s="210">
        <v>682</v>
      </c>
      <c r="G30" s="40">
        <v>1.6315047880598699E-3</v>
      </c>
      <c r="H30" s="41">
        <v>25018883.969999999</v>
      </c>
      <c r="I30" s="40">
        <v>3.83870952934097E-3</v>
      </c>
      <c r="J30" s="203">
        <v>34</v>
      </c>
      <c r="K30" s="204">
        <v>596972.69999999995</v>
      </c>
      <c r="L30" s="203">
        <v>648</v>
      </c>
      <c r="M30" s="204">
        <v>24421911.27</v>
      </c>
      <c r="N30" s="203">
        <v>0</v>
      </c>
      <c r="O30" s="204">
        <v>0</v>
      </c>
      <c r="P30" s="231">
        <v>499</v>
      </c>
      <c r="Q30" s="232">
        <v>18457726.469999999</v>
      </c>
      <c r="R30" s="231">
        <v>183</v>
      </c>
      <c r="S30" s="232">
        <v>6561157.5</v>
      </c>
      <c r="T30" s="231">
        <v>645</v>
      </c>
      <c r="U30" s="232">
        <v>23579139.129999999</v>
      </c>
      <c r="V30" s="231">
        <v>37</v>
      </c>
      <c r="W30" s="232">
        <v>1439744.84</v>
      </c>
    </row>
    <row r="31" spans="2:23" x14ac:dyDescent="0.25">
      <c r="B31" s="89" t="s">
        <v>921</v>
      </c>
      <c r="C31" s="607" t="s">
        <v>2</v>
      </c>
      <c r="D31" s="374"/>
      <c r="E31" s="89" t="s">
        <v>982</v>
      </c>
      <c r="F31" s="212">
        <v>124</v>
      </c>
      <c r="G31" s="215">
        <v>2.9663723419270401E-4</v>
      </c>
      <c r="H31" s="214">
        <v>8685420.2200000007</v>
      </c>
      <c r="I31" s="215">
        <v>1.3326256041166201E-3</v>
      </c>
      <c r="J31" s="203">
        <v>12</v>
      </c>
      <c r="K31" s="204">
        <v>448856.17</v>
      </c>
      <c r="L31" s="203">
        <v>112</v>
      </c>
      <c r="M31" s="204">
        <v>8236564.0499999998</v>
      </c>
      <c r="N31" s="203">
        <v>0</v>
      </c>
      <c r="O31" s="204">
        <v>0</v>
      </c>
      <c r="P31" s="231">
        <v>80</v>
      </c>
      <c r="Q31" s="232">
        <v>5498472.9100000001</v>
      </c>
      <c r="R31" s="231">
        <v>44</v>
      </c>
      <c r="S31" s="232">
        <v>3186947.31</v>
      </c>
      <c r="T31" s="231">
        <v>107</v>
      </c>
      <c r="U31" s="232">
        <v>7508094.3099999996</v>
      </c>
      <c r="V31" s="231">
        <v>17</v>
      </c>
      <c r="W31" s="232">
        <v>1177325.9099999999</v>
      </c>
    </row>
    <row r="32" spans="2:23" x14ac:dyDescent="0.25">
      <c r="B32" s="202" t="s">
        <v>921</v>
      </c>
      <c r="C32" s="599" t="s">
        <v>2</v>
      </c>
      <c r="D32" s="374"/>
      <c r="E32" s="202" t="s">
        <v>983</v>
      </c>
      <c r="F32" s="210">
        <v>516</v>
      </c>
      <c r="G32" s="40">
        <v>1.2343936519631899E-3</v>
      </c>
      <c r="H32" s="41">
        <v>15488789.32</v>
      </c>
      <c r="I32" s="40">
        <v>2.37648342875458E-3</v>
      </c>
      <c r="J32" s="203">
        <v>50</v>
      </c>
      <c r="K32" s="204">
        <v>724713.08</v>
      </c>
      <c r="L32" s="203">
        <v>466</v>
      </c>
      <c r="M32" s="204">
        <v>14764076.24</v>
      </c>
      <c r="N32" s="203">
        <v>0</v>
      </c>
      <c r="O32" s="204">
        <v>0</v>
      </c>
      <c r="P32" s="231">
        <v>237</v>
      </c>
      <c r="Q32" s="232">
        <v>7799259.25</v>
      </c>
      <c r="R32" s="231">
        <v>279</v>
      </c>
      <c r="S32" s="232">
        <v>7689530.0700000003</v>
      </c>
      <c r="T32" s="231">
        <v>505</v>
      </c>
      <c r="U32" s="232">
        <v>15179285.77</v>
      </c>
      <c r="V32" s="231">
        <v>11</v>
      </c>
      <c r="W32" s="232">
        <v>309503.55</v>
      </c>
    </row>
    <row r="33" spans="1:23" x14ac:dyDescent="0.25">
      <c r="B33" s="89" t="s">
        <v>921</v>
      </c>
      <c r="C33" s="607" t="s">
        <v>2</v>
      </c>
      <c r="D33" s="374"/>
      <c r="E33" s="89" t="s">
        <v>984</v>
      </c>
      <c r="F33" s="212">
        <v>390</v>
      </c>
      <c r="G33" s="215">
        <v>9.3297194625124695E-4</v>
      </c>
      <c r="H33" s="214">
        <v>14862945.310000001</v>
      </c>
      <c r="I33" s="215">
        <v>2.2804586273306401E-3</v>
      </c>
      <c r="J33" s="203">
        <v>19</v>
      </c>
      <c r="K33" s="204">
        <v>238802.87</v>
      </c>
      <c r="L33" s="203">
        <v>371</v>
      </c>
      <c r="M33" s="204">
        <v>14624142.439999999</v>
      </c>
      <c r="N33" s="203">
        <v>0</v>
      </c>
      <c r="O33" s="204">
        <v>0</v>
      </c>
      <c r="P33" s="231">
        <v>199</v>
      </c>
      <c r="Q33" s="232">
        <v>7862427.1200000001</v>
      </c>
      <c r="R33" s="231">
        <v>191</v>
      </c>
      <c r="S33" s="232">
        <v>7000518.1900000004</v>
      </c>
      <c r="T33" s="231">
        <v>364</v>
      </c>
      <c r="U33" s="232">
        <v>13847785.82</v>
      </c>
      <c r="V33" s="231">
        <v>26</v>
      </c>
      <c r="W33" s="232">
        <v>1015159.49</v>
      </c>
    </row>
    <row r="34" spans="1:23" x14ac:dyDescent="0.25">
      <c r="B34" s="202" t="s">
        <v>921</v>
      </c>
      <c r="C34" s="599" t="s">
        <v>2</v>
      </c>
      <c r="D34" s="374"/>
      <c r="E34" s="202" t="s">
        <v>985</v>
      </c>
      <c r="F34" s="210">
        <v>425</v>
      </c>
      <c r="G34" s="40">
        <v>1.0167001978379001E-3</v>
      </c>
      <c r="H34" s="41">
        <v>16526149.65</v>
      </c>
      <c r="I34" s="40">
        <v>2.53564820160801E-3</v>
      </c>
      <c r="J34" s="203">
        <v>37</v>
      </c>
      <c r="K34" s="204">
        <v>696354.12</v>
      </c>
      <c r="L34" s="203">
        <v>388</v>
      </c>
      <c r="M34" s="204">
        <v>15829795.529999999</v>
      </c>
      <c r="N34" s="203">
        <v>0</v>
      </c>
      <c r="O34" s="204">
        <v>0</v>
      </c>
      <c r="P34" s="231">
        <v>196</v>
      </c>
      <c r="Q34" s="232">
        <v>8735443.3100000005</v>
      </c>
      <c r="R34" s="231">
        <v>229</v>
      </c>
      <c r="S34" s="232">
        <v>7790706.3399999999</v>
      </c>
      <c r="T34" s="231">
        <v>412</v>
      </c>
      <c r="U34" s="232">
        <v>15884041.68</v>
      </c>
      <c r="V34" s="231">
        <v>13</v>
      </c>
      <c r="W34" s="232">
        <v>642107.97</v>
      </c>
    </row>
    <row r="35" spans="1:23" x14ac:dyDescent="0.25">
      <c r="B35" s="89" t="s">
        <v>921</v>
      </c>
      <c r="C35" s="607" t="s">
        <v>2</v>
      </c>
      <c r="D35" s="374"/>
      <c r="E35" s="89" t="s">
        <v>986</v>
      </c>
      <c r="F35" s="212">
        <v>382</v>
      </c>
      <c r="G35" s="215">
        <v>9.1383406017429803E-4</v>
      </c>
      <c r="H35" s="214">
        <v>21105925.16</v>
      </c>
      <c r="I35" s="215">
        <v>3.23833453700011E-3</v>
      </c>
      <c r="J35" s="203">
        <v>35</v>
      </c>
      <c r="K35" s="204">
        <v>774073.17</v>
      </c>
      <c r="L35" s="203">
        <v>347</v>
      </c>
      <c r="M35" s="204">
        <v>20331851.989999998</v>
      </c>
      <c r="N35" s="203">
        <v>0</v>
      </c>
      <c r="O35" s="204">
        <v>0</v>
      </c>
      <c r="P35" s="231">
        <v>181</v>
      </c>
      <c r="Q35" s="232">
        <v>11299313.26</v>
      </c>
      <c r="R35" s="231">
        <v>201</v>
      </c>
      <c r="S35" s="232">
        <v>9806611.9000000004</v>
      </c>
      <c r="T35" s="231">
        <v>348</v>
      </c>
      <c r="U35" s="232">
        <v>19301037.760000002</v>
      </c>
      <c r="V35" s="231">
        <v>34</v>
      </c>
      <c r="W35" s="232">
        <v>1804887.4</v>
      </c>
    </row>
    <row r="36" spans="1:23" x14ac:dyDescent="0.25">
      <c r="B36" s="202" t="s">
        <v>921</v>
      </c>
      <c r="C36" s="599" t="s">
        <v>2</v>
      </c>
      <c r="D36" s="374"/>
      <c r="E36" s="202" t="s">
        <v>987</v>
      </c>
      <c r="F36" s="210">
        <v>1</v>
      </c>
      <c r="G36" s="40">
        <v>2.3922357596185801E-6</v>
      </c>
      <c r="H36" s="41">
        <v>5754.21</v>
      </c>
      <c r="I36" s="40">
        <v>8.8288273718826102E-7</v>
      </c>
      <c r="J36" s="203">
        <v>1</v>
      </c>
      <c r="K36" s="204">
        <v>5754.21</v>
      </c>
      <c r="L36" s="203">
        <v>0</v>
      </c>
      <c r="M36" s="204">
        <v>0</v>
      </c>
      <c r="N36" s="203">
        <v>0</v>
      </c>
      <c r="O36" s="204">
        <v>0</v>
      </c>
      <c r="P36" s="231">
        <v>0</v>
      </c>
      <c r="Q36" s="232">
        <v>0</v>
      </c>
      <c r="R36" s="231">
        <v>1</v>
      </c>
      <c r="S36" s="232">
        <v>5754.21</v>
      </c>
      <c r="T36" s="231">
        <v>1</v>
      </c>
      <c r="U36" s="232">
        <v>5754.21</v>
      </c>
      <c r="V36" s="231">
        <v>0</v>
      </c>
      <c r="W36" s="232">
        <v>0</v>
      </c>
    </row>
    <row r="37" spans="1:23" x14ac:dyDescent="0.25">
      <c r="B37" s="89" t="s">
        <v>921</v>
      </c>
      <c r="C37" s="607" t="s">
        <v>2</v>
      </c>
      <c r="D37" s="374"/>
      <c r="E37" s="89" t="s">
        <v>988</v>
      </c>
      <c r="F37" s="212">
        <v>4731</v>
      </c>
      <c r="G37" s="215">
        <v>1.1317667378755499E-2</v>
      </c>
      <c r="H37" s="214">
        <v>86028356.709999993</v>
      </c>
      <c r="I37" s="215">
        <v>1.31995445157429E-2</v>
      </c>
      <c r="J37" s="203">
        <v>476</v>
      </c>
      <c r="K37" s="204">
        <v>3708104.39</v>
      </c>
      <c r="L37" s="203">
        <v>4255</v>
      </c>
      <c r="M37" s="204">
        <v>82320252.319999993</v>
      </c>
      <c r="N37" s="203">
        <v>0</v>
      </c>
      <c r="O37" s="204">
        <v>0</v>
      </c>
      <c r="P37" s="231">
        <v>2190</v>
      </c>
      <c r="Q37" s="232">
        <v>47418679.009999998</v>
      </c>
      <c r="R37" s="231">
        <v>2541</v>
      </c>
      <c r="S37" s="232">
        <v>38609677.700000003</v>
      </c>
      <c r="T37" s="231">
        <v>4680</v>
      </c>
      <c r="U37" s="232">
        <v>84891203.280000001</v>
      </c>
      <c r="V37" s="231">
        <v>51</v>
      </c>
      <c r="W37" s="232">
        <v>1137153.43</v>
      </c>
    </row>
    <row r="38" spans="1:23" x14ac:dyDescent="0.25">
      <c r="A38" s="190" t="s">
        <v>2</v>
      </c>
      <c r="B38" s="207" t="s">
        <v>989</v>
      </c>
      <c r="C38" s="616" t="s">
        <v>2</v>
      </c>
      <c r="D38" s="417"/>
      <c r="E38" s="207" t="s">
        <v>2</v>
      </c>
      <c r="F38" s="216">
        <v>137048</v>
      </c>
      <c r="G38" s="217">
        <v>0.32785112638420699</v>
      </c>
      <c r="H38" s="218">
        <v>2631033720.04</v>
      </c>
      <c r="I38" s="217">
        <v>0.40368604072210201</v>
      </c>
      <c r="J38" s="208">
        <v>12591</v>
      </c>
      <c r="K38" s="209">
        <v>114138583.91</v>
      </c>
      <c r="L38" s="208">
        <v>124457</v>
      </c>
      <c r="M38" s="209">
        <v>2516895136.1300001</v>
      </c>
      <c r="N38" s="208">
        <v>0</v>
      </c>
      <c r="O38" s="209">
        <v>0</v>
      </c>
      <c r="P38" s="234">
        <v>69128</v>
      </c>
      <c r="Q38" s="235">
        <v>1517689771.6199999</v>
      </c>
      <c r="R38" s="234">
        <v>67920</v>
      </c>
      <c r="S38" s="235">
        <v>1113343948.4200001</v>
      </c>
      <c r="T38" s="234">
        <v>133950</v>
      </c>
      <c r="U38" s="235">
        <v>2530484396.3899999</v>
      </c>
      <c r="V38" s="234">
        <v>3098</v>
      </c>
      <c r="W38" s="235">
        <v>100549323.65000001</v>
      </c>
    </row>
    <row r="39" spans="1:23" x14ac:dyDescent="0.25">
      <c r="B39" s="202" t="s">
        <v>922</v>
      </c>
      <c r="C39" s="599" t="s">
        <v>2</v>
      </c>
      <c r="D39" s="374"/>
      <c r="E39" s="202" t="s">
        <v>990</v>
      </c>
      <c r="F39" s="210">
        <v>436</v>
      </c>
      <c r="G39" s="40">
        <v>1.0430147911937001E-3</v>
      </c>
      <c r="H39" s="41">
        <v>38867718.270000003</v>
      </c>
      <c r="I39" s="40">
        <v>5.9635705847509504E-3</v>
      </c>
      <c r="J39" s="203">
        <v>59</v>
      </c>
      <c r="K39" s="204">
        <v>3109951.78</v>
      </c>
      <c r="L39" s="203">
        <v>376</v>
      </c>
      <c r="M39" s="204">
        <v>35757766.490000002</v>
      </c>
      <c r="N39" s="203">
        <v>1</v>
      </c>
      <c r="O39" s="204">
        <v>0</v>
      </c>
      <c r="P39" s="231">
        <v>170</v>
      </c>
      <c r="Q39" s="232">
        <v>18010853.039999999</v>
      </c>
      <c r="R39" s="231">
        <v>266</v>
      </c>
      <c r="S39" s="232">
        <v>20856865.23</v>
      </c>
      <c r="T39" s="231">
        <v>373</v>
      </c>
      <c r="U39" s="232">
        <v>32784082.199999999</v>
      </c>
      <c r="V39" s="231">
        <v>63</v>
      </c>
      <c r="W39" s="232">
        <v>6083636.0700000003</v>
      </c>
    </row>
    <row r="40" spans="1:23" x14ac:dyDescent="0.25">
      <c r="B40" s="89" t="s">
        <v>922</v>
      </c>
      <c r="C40" s="607" t="s">
        <v>2</v>
      </c>
      <c r="D40" s="374"/>
      <c r="E40" s="89" t="s">
        <v>991</v>
      </c>
      <c r="F40" s="212">
        <v>1</v>
      </c>
      <c r="G40" s="215">
        <v>2.3922357596185801E-6</v>
      </c>
      <c r="H40" s="214">
        <v>9948.81</v>
      </c>
      <c r="I40" s="215">
        <v>1.5264706370754499E-6</v>
      </c>
      <c r="J40" s="203">
        <v>1</v>
      </c>
      <c r="K40" s="204">
        <v>9948.81</v>
      </c>
      <c r="L40" s="203">
        <v>0</v>
      </c>
      <c r="M40" s="204">
        <v>0</v>
      </c>
      <c r="N40" s="203">
        <v>0</v>
      </c>
      <c r="O40" s="204">
        <v>0</v>
      </c>
      <c r="P40" s="231">
        <v>0</v>
      </c>
      <c r="Q40" s="232">
        <v>0</v>
      </c>
      <c r="R40" s="231">
        <v>1</v>
      </c>
      <c r="S40" s="232">
        <v>9948.81</v>
      </c>
      <c r="T40" s="231">
        <v>1</v>
      </c>
      <c r="U40" s="232">
        <v>9948.81</v>
      </c>
      <c r="V40" s="231">
        <v>0</v>
      </c>
      <c r="W40" s="232">
        <v>0</v>
      </c>
    </row>
    <row r="41" spans="1:23" x14ac:dyDescent="0.25">
      <c r="B41" s="202" t="s">
        <v>922</v>
      </c>
      <c r="C41" s="599" t="s">
        <v>2</v>
      </c>
      <c r="D41" s="374"/>
      <c r="E41" s="202" t="s">
        <v>992</v>
      </c>
      <c r="F41" s="210">
        <v>2</v>
      </c>
      <c r="G41" s="40">
        <v>4.7844715192371601E-6</v>
      </c>
      <c r="H41" s="41">
        <v>12465.15</v>
      </c>
      <c r="I41" s="40">
        <v>1.9125589353642402E-6</v>
      </c>
      <c r="J41" s="203">
        <v>2</v>
      </c>
      <c r="K41" s="204">
        <v>12465.15</v>
      </c>
      <c r="L41" s="203">
        <v>0</v>
      </c>
      <c r="M41" s="204">
        <v>0</v>
      </c>
      <c r="N41" s="203">
        <v>0</v>
      </c>
      <c r="O41" s="204">
        <v>0</v>
      </c>
      <c r="P41" s="231">
        <v>0</v>
      </c>
      <c r="Q41" s="232">
        <v>0</v>
      </c>
      <c r="R41" s="231">
        <v>2</v>
      </c>
      <c r="S41" s="232">
        <v>12465.15</v>
      </c>
      <c r="T41" s="231">
        <v>2</v>
      </c>
      <c r="U41" s="232">
        <v>12465.15</v>
      </c>
      <c r="V41" s="231">
        <v>0</v>
      </c>
      <c r="W41" s="232">
        <v>0</v>
      </c>
    </row>
    <row r="42" spans="1:23" x14ac:dyDescent="0.25">
      <c r="B42" s="89" t="s">
        <v>922</v>
      </c>
      <c r="C42" s="607" t="s">
        <v>2</v>
      </c>
      <c r="D42" s="374"/>
      <c r="E42" s="89" t="s">
        <v>993</v>
      </c>
      <c r="F42" s="212">
        <v>1</v>
      </c>
      <c r="G42" s="215">
        <v>2.3922357596185801E-6</v>
      </c>
      <c r="H42" s="214">
        <v>15080.58</v>
      </c>
      <c r="I42" s="215">
        <v>2.3138508585516601E-6</v>
      </c>
      <c r="J42" s="203">
        <v>1</v>
      </c>
      <c r="K42" s="204">
        <v>15080.58</v>
      </c>
      <c r="L42" s="203">
        <v>0</v>
      </c>
      <c r="M42" s="204">
        <v>0</v>
      </c>
      <c r="N42" s="203">
        <v>0</v>
      </c>
      <c r="O42" s="204">
        <v>0</v>
      </c>
      <c r="P42" s="231">
        <v>0</v>
      </c>
      <c r="Q42" s="232">
        <v>0</v>
      </c>
      <c r="R42" s="231">
        <v>1</v>
      </c>
      <c r="S42" s="232">
        <v>15080.58</v>
      </c>
      <c r="T42" s="231">
        <v>1</v>
      </c>
      <c r="U42" s="232">
        <v>15080.58</v>
      </c>
      <c r="V42" s="231">
        <v>0</v>
      </c>
      <c r="W42" s="232">
        <v>0</v>
      </c>
    </row>
    <row r="43" spans="1:23" x14ac:dyDescent="0.25">
      <c r="B43" s="202" t="s">
        <v>922</v>
      </c>
      <c r="C43" s="599" t="s">
        <v>2</v>
      </c>
      <c r="D43" s="374"/>
      <c r="E43" s="202" t="s">
        <v>994</v>
      </c>
      <c r="F43" s="210">
        <v>319</v>
      </c>
      <c r="G43" s="40">
        <v>7.6312320731832797E-4</v>
      </c>
      <c r="H43" s="41">
        <v>23286657.079999998</v>
      </c>
      <c r="I43" s="40">
        <v>3.5729296537239299E-3</v>
      </c>
      <c r="J43" s="203">
        <v>54</v>
      </c>
      <c r="K43" s="204">
        <v>1711592.74</v>
      </c>
      <c r="L43" s="203">
        <v>265</v>
      </c>
      <c r="M43" s="204">
        <v>21575064.34</v>
      </c>
      <c r="N43" s="203">
        <v>0</v>
      </c>
      <c r="O43" s="204">
        <v>0</v>
      </c>
      <c r="P43" s="231">
        <v>63</v>
      </c>
      <c r="Q43" s="232">
        <v>6267102.8399999999</v>
      </c>
      <c r="R43" s="231">
        <v>256</v>
      </c>
      <c r="S43" s="232">
        <v>17019554.239999998</v>
      </c>
      <c r="T43" s="231">
        <v>286</v>
      </c>
      <c r="U43" s="232">
        <v>20689575.640000001</v>
      </c>
      <c r="V43" s="231">
        <v>33</v>
      </c>
      <c r="W43" s="232">
        <v>2597081.44</v>
      </c>
    </row>
    <row r="44" spans="1:23" x14ac:dyDescent="0.25">
      <c r="B44" s="89" t="s">
        <v>922</v>
      </c>
      <c r="C44" s="607" t="s">
        <v>2</v>
      </c>
      <c r="D44" s="374"/>
      <c r="E44" s="89" t="s">
        <v>995</v>
      </c>
      <c r="F44" s="212">
        <v>289</v>
      </c>
      <c r="G44" s="215">
        <v>6.9135613452976999E-4</v>
      </c>
      <c r="H44" s="214">
        <v>25558632.91</v>
      </c>
      <c r="I44" s="215">
        <v>3.9215245502633297E-3</v>
      </c>
      <c r="J44" s="203">
        <v>65</v>
      </c>
      <c r="K44" s="204">
        <v>2635537.79</v>
      </c>
      <c r="L44" s="203">
        <v>224</v>
      </c>
      <c r="M44" s="204">
        <v>22923095.120000001</v>
      </c>
      <c r="N44" s="203">
        <v>0</v>
      </c>
      <c r="O44" s="204">
        <v>0</v>
      </c>
      <c r="P44" s="231">
        <v>94</v>
      </c>
      <c r="Q44" s="232">
        <v>12442282.439999999</v>
      </c>
      <c r="R44" s="231">
        <v>195</v>
      </c>
      <c r="S44" s="232">
        <v>13116350.470000001</v>
      </c>
      <c r="T44" s="231">
        <v>253</v>
      </c>
      <c r="U44" s="232">
        <v>21956159.809999999</v>
      </c>
      <c r="V44" s="231">
        <v>36</v>
      </c>
      <c r="W44" s="232">
        <v>3602473.1</v>
      </c>
    </row>
    <row r="45" spans="1:23" x14ac:dyDescent="0.25">
      <c r="B45" s="202" t="s">
        <v>922</v>
      </c>
      <c r="C45" s="599" t="s">
        <v>2</v>
      </c>
      <c r="D45" s="374"/>
      <c r="E45" s="202" t="s">
        <v>996</v>
      </c>
      <c r="F45" s="210">
        <v>68</v>
      </c>
      <c r="G45" s="40">
        <v>1.6267203165406399E-4</v>
      </c>
      <c r="H45" s="41">
        <v>5475798.7999999998</v>
      </c>
      <c r="I45" s="40">
        <v>8.4016541503285295E-4</v>
      </c>
      <c r="J45" s="203">
        <v>15</v>
      </c>
      <c r="K45" s="204">
        <v>659042.97</v>
      </c>
      <c r="L45" s="203">
        <v>53</v>
      </c>
      <c r="M45" s="204">
        <v>4816755.83</v>
      </c>
      <c r="N45" s="203">
        <v>0</v>
      </c>
      <c r="O45" s="204">
        <v>0</v>
      </c>
      <c r="P45" s="231">
        <v>23</v>
      </c>
      <c r="Q45" s="232">
        <v>2301835.29</v>
      </c>
      <c r="R45" s="231">
        <v>45</v>
      </c>
      <c r="S45" s="232">
        <v>3173963.51</v>
      </c>
      <c r="T45" s="231">
        <v>55</v>
      </c>
      <c r="U45" s="232">
        <v>4240854.4800000004</v>
      </c>
      <c r="V45" s="231">
        <v>13</v>
      </c>
      <c r="W45" s="232">
        <v>1234944.32</v>
      </c>
    </row>
    <row r="46" spans="1:23" x14ac:dyDescent="0.25">
      <c r="B46" s="89" t="s">
        <v>922</v>
      </c>
      <c r="C46" s="607" t="s">
        <v>2</v>
      </c>
      <c r="D46" s="374"/>
      <c r="E46" s="89" t="s">
        <v>997</v>
      </c>
      <c r="F46" s="212">
        <v>34</v>
      </c>
      <c r="G46" s="215">
        <v>8.1336015827031805E-5</v>
      </c>
      <c r="H46" s="214">
        <v>2317533.52</v>
      </c>
      <c r="I46" s="215">
        <v>3.5558492610856201E-4</v>
      </c>
      <c r="J46" s="203">
        <v>8</v>
      </c>
      <c r="K46" s="204">
        <v>422466.65</v>
      </c>
      <c r="L46" s="203">
        <v>26</v>
      </c>
      <c r="M46" s="204">
        <v>1895066.87</v>
      </c>
      <c r="N46" s="203">
        <v>0</v>
      </c>
      <c r="O46" s="204">
        <v>0</v>
      </c>
      <c r="P46" s="231">
        <v>5</v>
      </c>
      <c r="Q46" s="232">
        <v>304044.2</v>
      </c>
      <c r="R46" s="231">
        <v>29</v>
      </c>
      <c r="S46" s="232">
        <v>2013489.32</v>
      </c>
      <c r="T46" s="231">
        <v>27</v>
      </c>
      <c r="U46" s="232">
        <v>1778252.52</v>
      </c>
      <c r="V46" s="231">
        <v>7</v>
      </c>
      <c r="W46" s="232">
        <v>539281</v>
      </c>
    </row>
    <row r="47" spans="1:23" x14ac:dyDescent="0.25">
      <c r="A47" s="190" t="s">
        <v>2</v>
      </c>
      <c r="B47" s="207" t="s">
        <v>998</v>
      </c>
      <c r="C47" s="616" t="s">
        <v>2</v>
      </c>
      <c r="D47" s="417"/>
      <c r="E47" s="207" t="s">
        <v>2</v>
      </c>
      <c r="F47" s="216">
        <v>1150</v>
      </c>
      <c r="G47" s="217">
        <v>2.7510711235613698E-3</v>
      </c>
      <c r="H47" s="218">
        <v>95543835.120000005</v>
      </c>
      <c r="I47" s="217">
        <v>1.4659528010310599E-2</v>
      </c>
      <c r="J47" s="208">
        <v>205</v>
      </c>
      <c r="K47" s="209">
        <v>8576086.4700000007</v>
      </c>
      <c r="L47" s="208">
        <v>944</v>
      </c>
      <c r="M47" s="209">
        <v>86967748.650000006</v>
      </c>
      <c r="N47" s="208">
        <v>1</v>
      </c>
      <c r="O47" s="209">
        <v>0</v>
      </c>
      <c r="P47" s="234">
        <v>355</v>
      </c>
      <c r="Q47" s="235">
        <v>39326117.810000002</v>
      </c>
      <c r="R47" s="234">
        <v>795</v>
      </c>
      <c r="S47" s="235">
        <v>56217717.310000002</v>
      </c>
      <c r="T47" s="234">
        <v>998</v>
      </c>
      <c r="U47" s="235">
        <v>81486419.189999998</v>
      </c>
      <c r="V47" s="234">
        <v>152</v>
      </c>
      <c r="W47" s="235">
        <v>14057415.93</v>
      </c>
    </row>
    <row r="48" spans="1:23" x14ac:dyDescent="0.25">
      <c r="B48" s="202" t="s">
        <v>923</v>
      </c>
      <c r="C48" s="599" t="s">
        <v>2</v>
      </c>
      <c r="D48" s="374"/>
      <c r="E48" s="202" t="s">
        <v>999</v>
      </c>
      <c r="F48" s="210">
        <v>71</v>
      </c>
      <c r="G48" s="40">
        <v>1.6984873893291901E-4</v>
      </c>
      <c r="H48" s="41">
        <v>1998415.72</v>
      </c>
      <c r="I48" s="40">
        <v>3.0662188917568998E-4</v>
      </c>
      <c r="J48" s="203">
        <v>2</v>
      </c>
      <c r="K48" s="204">
        <v>16166.77</v>
      </c>
      <c r="L48" s="203">
        <v>69</v>
      </c>
      <c r="M48" s="204">
        <v>1982248.95</v>
      </c>
      <c r="N48" s="203">
        <v>0</v>
      </c>
      <c r="O48" s="204">
        <v>0</v>
      </c>
      <c r="P48" s="231">
        <v>60</v>
      </c>
      <c r="Q48" s="232">
        <v>1736356.61</v>
      </c>
      <c r="R48" s="231">
        <v>11</v>
      </c>
      <c r="S48" s="232">
        <v>262059.11</v>
      </c>
      <c r="T48" s="231">
        <v>68</v>
      </c>
      <c r="U48" s="232">
        <v>1917183.32</v>
      </c>
      <c r="V48" s="231">
        <v>3</v>
      </c>
      <c r="W48" s="232">
        <v>81232.399999999994</v>
      </c>
    </row>
    <row r="49" spans="1:23" x14ac:dyDescent="0.25">
      <c r="B49" s="89" t="s">
        <v>923</v>
      </c>
      <c r="C49" s="607" t="s">
        <v>2</v>
      </c>
      <c r="D49" s="374"/>
      <c r="E49" s="89" t="s">
        <v>1000</v>
      </c>
      <c r="F49" s="212">
        <v>491</v>
      </c>
      <c r="G49" s="215">
        <v>1.1745877579727199E-3</v>
      </c>
      <c r="H49" s="214">
        <v>13769113.1</v>
      </c>
      <c r="I49" s="215">
        <v>2.11262923361899E-3</v>
      </c>
      <c r="J49" s="203">
        <v>2</v>
      </c>
      <c r="K49" s="204">
        <v>9101.89</v>
      </c>
      <c r="L49" s="203">
        <v>489</v>
      </c>
      <c r="M49" s="204">
        <v>13760011.210000001</v>
      </c>
      <c r="N49" s="203">
        <v>0</v>
      </c>
      <c r="O49" s="204">
        <v>0</v>
      </c>
      <c r="P49" s="231">
        <v>467</v>
      </c>
      <c r="Q49" s="232">
        <v>13110265.25</v>
      </c>
      <c r="R49" s="231">
        <v>24</v>
      </c>
      <c r="S49" s="232">
        <v>658847.85</v>
      </c>
      <c r="T49" s="231">
        <v>460</v>
      </c>
      <c r="U49" s="232">
        <v>12870957.609999999</v>
      </c>
      <c r="V49" s="231">
        <v>31</v>
      </c>
      <c r="W49" s="232">
        <v>898155.49</v>
      </c>
    </row>
    <row r="50" spans="1:23" x14ac:dyDescent="0.25">
      <c r="B50" s="202" t="s">
        <v>923</v>
      </c>
      <c r="C50" s="599" t="s">
        <v>2</v>
      </c>
      <c r="D50" s="374"/>
      <c r="E50" s="202" t="s">
        <v>1001</v>
      </c>
      <c r="F50" s="210">
        <v>1735</v>
      </c>
      <c r="G50" s="40">
        <v>4.1505290429382398E-3</v>
      </c>
      <c r="H50" s="41">
        <v>39374686.75</v>
      </c>
      <c r="I50" s="40">
        <v>6.0413560182493104E-3</v>
      </c>
      <c r="J50" s="203">
        <v>34</v>
      </c>
      <c r="K50" s="204">
        <v>308271.95</v>
      </c>
      <c r="L50" s="203">
        <v>1701</v>
      </c>
      <c r="M50" s="204">
        <v>39066414.799999997</v>
      </c>
      <c r="N50" s="203">
        <v>0</v>
      </c>
      <c r="O50" s="204">
        <v>0</v>
      </c>
      <c r="P50" s="231">
        <v>1546</v>
      </c>
      <c r="Q50" s="232">
        <v>35317647.640000001</v>
      </c>
      <c r="R50" s="231">
        <v>189</v>
      </c>
      <c r="S50" s="232">
        <v>4057039.11</v>
      </c>
      <c r="T50" s="231">
        <v>1724</v>
      </c>
      <c r="U50" s="232">
        <v>39140366.170000002</v>
      </c>
      <c r="V50" s="231">
        <v>11</v>
      </c>
      <c r="W50" s="232">
        <v>234320.58</v>
      </c>
    </row>
    <row r="51" spans="1:23" x14ac:dyDescent="0.25">
      <c r="B51" s="89" t="s">
        <v>923</v>
      </c>
      <c r="C51" s="607" t="s">
        <v>2</v>
      </c>
      <c r="D51" s="374"/>
      <c r="E51" s="89" t="s">
        <v>1002</v>
      </c>
      <c r="F51" s="212">
        <v>67</v>
      </c>
      <c r="G51" s="215">
        <v>1.6027979589444501E-4</v>
      </c>
      <c r="H51" s="214">
        <v>1530341.73</v>
      </c>
      <c r="I51" s="215">
        <v>2.3480413391513701E-4</v>
      </c>
      <c r="J51" s="203">
        <v>3</v>
      </c>
      <c r="K51" s="204">
        <v>50808.39</v>
      </c>
      <c r="L51" s="203">
        <v>64</v>
      </c>
      <c r="M51" s="204">
        <v>1479533.34</v>
      </c>
      <c r="N51" s="203">
        <v>0</v>
      </c>
      <c r="O51" s="204">
        <v>0</v>
      </c>
      <c r="P51" s="231">
        <v>40</v>
      </c>
      <c r="Q51" s="232">
        <v>892702.52</v>
      </c>
      <c r="R51" s="231">
        <v>27</v>
      </c>
      <c r="S51" s="232">
        <v>637639.21</v>
      </c>
      <c r="T51" s="231">
        <v>65</v>
      </c>
      <c r="U51" s="232">
        <v>1479377.23</v>
      </c>
      <c r="V51" s="231">
        <v>2</v>
      </c>
      <c r="W51" s="232">
        <v>50964.5</v>
      </c>
    </row>
    <row r="52" spans="1:23" x14ac:dyDescent="0.25">
      <c r="A52" s="190" t="s">
        <v>2</v>
      </c>
      <c r="B52" s="207" t="s">
        <v>1003</v>
      </c>
      <c r="C52" s="616" t="s">
        <v>2</v>
      </c>
      <c r="D52" s="417"/>
      <c r="E52" s="207" t="s">
        <v>2</v>
      </c>
      <c r="F52" s="216">
        <v>2364</v>
      </c>
      <c r="G52" s="217">
        <v>5.6552453357383301E-3</v>
      </c>
      <c r="H52" s="218">
        <v>56672557.299999997</v>
      </c>
      <c r="I52" s="217">
        <v>8.6954112749591302E-3</v>
      </c>
      <c r="J52" s="208">
        <v>41</v>
      </c>
      <c r="K52" s="209">
        <v>384349</v>
      </c>
      <c r="L52" s="208">
        <v>2323</v>
      </c>
      <c r="M52" s="209">
        <v>56288208.299999997</v>
      </c>
      <c r="N52" s="208">
        <v>0</v>
      </c>
      <c r="O52" s="209">
        <v>0</v>
      </c>
      <c r="P52" s="234">
        <v>2113</v>
      </c>
      <c r="Q52" s="235">
        <v>51056972.020000003</v>
      </c>
      <c r="R52" s="234">
        <v>251</v>
      </c>
      <c r="S52" s="235">
        <v>5615585.2800000003</v>
      </c>
      <c r="T52" s="234">
        <v>2317</v>
      </c>
      <c r="U52" s="235">
        <v>55407884.329999998</v>
      </c>
      <c r="V52" s="234">
        <v>47</v>
      </c>
      <c r="W52" s="235">
        <v>1264672.97</v>
      </c>
    </row>
    <row r="53" spans="1:23" x14ac:dyDescent="0.25">
      <c r="B53" s="202" t="s">
        <v>924</v>
      </c>
      <c r="C53" s="599" t="s">
        <v>2</v>
      </c>
      <c r="D53" s="374"/>
      <c r="E53" s="202" t="s">
        <v>1004</v>
      </c>
      <c r="F53" s="210">
        <v>41</v>
      </c>
      <c r="G53" s="40">
        <v>9.8081666144361906E-5</v>
      </c>
      <c r="H53" s="41">
        <v>6335244.9199999999</v>
      </c>
      <c r="I53" s="40">
        <v>9.7203236860101197E-4</v>
      </c>
      <c r="J53" s="203">
        <v>6</v>
      </c>
      <c r="K53" s="204">
        <v>590781.5</v>
      </c>
      <c r="L53" s="203">
        <v>35</v>
      </c>
      <c r="M53" s="204">
        <v>5744463.4199999999</v>
      </c>
      <c r="N53" s="203">
        <v>0</v>
      </c>
      <c r="O53" s="204">
        <v>0</v>
      </c>
      <c r="P53" s="231">
        <v>17</v>
      </c>
      <c r="Q53" s="232">
        <v>2847336.73</v>
      </c>
      <c r="R53" s="231">
        <v>24</v>
      </c>
      <c r="S53" s="232">
        <v>3487908.19</v>
      </c>
      <c r="T53" s="231">
        <v>36</v>
      </c>
      <c r="U53" s="232">
        <v>5567366.3399999999</v>
      </c>
      <c r="V53" s="231">
        <v>5</v>
      </c>
      <c r="W53" s="232">
        <v>767878.58</v>
      </c>
    </row>
    <row r="54" spans="1:23" x14ac:dyDescent="0.25">
      <c r="B54" s="89" t="s">
        <v>924</v>
      </c>
      <c r="C54" s="607" t="s">
        <v>2</v>
      </c>
      <c r="D54" s="374"/>
      <c r="E54" s="89" t="s">
        <v>1005</v>
      </c>
      <c r="F54" s="212">
        <v>2</v>
      </c>
      <c r="G54" s="215">
        <v>4.7844715192371601E-6</v>
      </c>
      <c r="H54" s="214">
        <v>32150.36</v>
      </c>
      <c r="I54" s="215">
        <v>4.9329096154620697E-6</v>
      </c>
      <c r="J54" s="203">
        <v>2</v>
      </c>
      <c r="K54" s="204">
        <v>32150.36</v>
      </c>
      <c r="L54" s="203">
        <v>0</v>
      </c>
      <c r="M54" s="204">
        <v>0</v>
      </c>
      <c r="N54" s="203">
        <v>0</v>
      </c>
      <c r="O54" s="204">
        <v>0</v>
      </c>
      <c r="P54" s="231">
        <v>0</v>
      </c>
      <c r="Q54" s="232">
        <v>0</v>
      </c>
      <c r="R54" s="231">
        <v>2</v>
      </c>
      <c r="S54" s="232">
        <v>32150.36</v>
      </c>
      <c r="T54" s="231">
        <v>2</v>
      </c>
      <c r="U54" s="232">
        <v>32150.36</v>
      </c>
      <c r="V54" s="231">
        <v>0</v>
      </c>
      <c r="W54" s="232">
        <v>0</v>
      </c>
    </row>
    <row r="55" spans="1:23" x14ac:dyDescent="0.25">
      <c r="B55" s="202" t="s">
        <v>924</v>
      </c>
      <c r="C55" s="599" t="s">
        <v>2</v>
      </c>
      <c r="D55" s="374"/>
      <c r="E55" s="202" t="s">
        <v>1006</v>
      </c>
      <c r="F55" s="210">
        <v>100</v>
      </c>
      <c r="G55" s="40">
        <v>2.3922357596185801E-4</v>
      </c>
      <c r="H55" s="41">
        <v>10642518.699999999</v>
      </c>
      <c r="I55" s="40">
        <v>1.6329080865024499E-3</v>
      </c>
      <c r="J55" s="203">
        <v>20</v>
      </c>
      <c r="K55" s="204">
        <v>1128942.0900000001</v>
      </c>
      <c r="L55" s="203">
        <v>79</v>
      </c>
      <c r="M55" s="204">
        <v>9405353.5800000001</v>
      </c>
      <c r="N55" s="203">
        <v>1</v>
      </c>
      <c r="O55" s="204">
        <v>108223.03</v>
      </c>
      <c r="P55" s="231">
        <v>33</v>
      </c>
      <c r="Q55" s="232">
        <v>4424201.4800000004</v>
      </c>
      <c r="R55" s="231">
        <v>67</v>
      </c>
      <c r="S55" s="232">
        <v>6218317.2199999997</v>
      </c>
      <c r="T55" s="231">
        <v>87</v>
      </c>
      <c r="U55" s="232">
        <v>9372038.0700000003</v>
      </c>
      <c r="V55" s="231">
        <v>13</v>
      </c>
      <c r="W55" s="232">
        <v>1270480.6299999999</v>
      </c>
    </row>
    <row r="56" spans="1:23" x14ac:dyDescent="0.25">
      <c r="B56" s="89" t="s">
        <v>924</v>
      </c>
      <c r="C56" s="607" t="s">
        <v>2</v>
      </c>
      <c r="D56" s="374"/>
      <c r="E56" s="89" t="s">
        <v>1007</v>
      </c>
      <c r="F56" s="212">
        <v>128</v>
      </c>
      <c r="G56" s="215">
        <v>3.0620617723117798E-4</v>
      </c>
      <c r="H56" s="214">
        <v>16498618.16</v>
      </c>
      <c r="I56" s="215">
        <v>2.53142397669267E-3</v>
      </c>
      <c r="J56" s="203">
        <v>12</v>
      </c>
      <c r="K56" s="204">
        <v>714069.13</v>
      </c>
      <c r="L56" s="203">
        <v>114</v>
      </c>
      <c r="M56" s="204">
        <v>15507373.98</v>
      </c>
      <c r="N56" s="203">
        <v>2</v>
      </c>
      <c r="O56" s="204">
        <v>277175.05</v>
      </c>
      <c r="P56" s="231">
        <v>72</v>
      </c>
      <c r="Q56" s="232">
        <v>8322894.6900000004</v>
      </c>
      <c r="R56" s="231">
        <v>56</v>
      </c>
      <c r="S56" s="232">
        <v>8175723.4699999997</v>
      </c>
      <c r="T56" s="231">
        <v>106</v>
      </c>
      <c r="U56" s="232">
        <v>13444007.92</v>
      </c>
      <c r="V56" s="231">
        <v>22</v>
      </c>
      <c r="W56" s="232">
        <v>3054610.24</v>
      </c>
    </row>
    <row r="57" spans="1:23" x14ac:dyDescent="0.25">
      <c r="A57" s="190" t="s">
        <v>2</v>
      </c>
      <c r="B57" s="207" t="s">
        <v>1008</v>
      </c>
      <c r="C57" s="616" t="s">
        <v>2</v>
      </c>
      <c r="D57" s="417"/>
      <c r="E57" s="207" t="s">
        <v>2</v>
      </c>
      <c r="F57" s="216">
        <v>271</v>
      </c>
      <c r="G57" s="217">
        <v>6.4829589085663598E-4</v>
      </c>
      <c r="H57" s="218">
        <v>33508532.140000001</v>
      </c>
      <c r="I57" s="217">
        <v>5.1412973414115999E-3</v>
      </c>
      <c r="J57" s="208">
        <v>40</v>
      </c>
      <c r="K57" s="209">
        <v>2465943.08</v>
      </c>
      <c r="L57" s="208">
        <v>228</v>
      </c>
      <c r="M57" s="209">
        <v>30657190.98</v>
      </c>
      <c r="N57" s="208">
        <v>3</v>
      </c>
      <c r="O57" s="209">
        <v>385398.08</v>
      </c>
      <c r="P57" s="234">
        <v>122</v>
      </c>
      <c r="Q57" s="235">
        <v>15594432.9</v>
      </c>
      <c r="R57" s="234">
        <v>149</v>
      </c>
      <c r="S57" s="235">
        <v>17914099.239999998</v>
      </c>
      <c r="T57" s="234">
        <v>231</v>
      </c>
      <c r="U57" s="235">
        <v>28415562.690000001</v>
      </c>
      <c r="V57" s="234">
        <v>40</v>
      </c>
      <c r="W57" s="235">
        <v>5092969.45</v>
      </c>
    </row>
    <row r="58" spans="1:23" x14ac:dyDescent="0.25">
      <c r="B58" s="202" t="s">
        <v>925</v>
      </c>
      <c r="C58" s="599" t="s">
        <v>2</v>
      </c>
      <c r="D58" s="374"/>
      <c r="E58" s="202" t="s">
        <v>925</v>
      </c>
      <c r="F58" s="210">
        <v>13969</v>
      </c>
      <c r="G58" s="40">
        <v>3.3417141326112003E-2</v>
      </c>
      <c r="H58" s="41">
        <v>165241491.06</v>
      </c>
      <c r="I58" s="40">
        <v>2.53534125317155E-2</v>
      </c>
      <c r="J58" s="203">
        <v>9014</v>
      </c>
      <c r="K58" s="204">
        <v>82807378.939999998</v>
      </c>
      <c r="L58" s="203">
        <v>4921</v>
      </c>
      <c r="M58" s="204">
        <v>81506589.109999999</v>
      </c>
      <c r="N58" s="203">
        <v>34</v>
      </c>
      <c r="O58" s="204">
        <v>927523.01</v>
      </c>
      <c r="P58" s="231">
        <v>653</v>
      </c>
      <c r="Q58" s="232">
        <v>6635236.4100000001</v>
      </c>
      <c r="R58" s="231">
        <v>13316</v>
      </c>
      <c r="S58" s="232">
        <v>158606254.65000001</v>
      </c>
      <c r="T58" s="231">
        <v>13024</v>
      </c>
      <c r="U58" s="232">
        <v>155219158.13</v>
      </c>
      <c r="V58" s="231">
        <v>945</v>
      </c>
      <c r="W58" s="232">
        <v>10022332.93</v>
      </c>
    </row>
    <row r="59" spans="1:23" x14ac:dyDescent="0.25">
      <c r="A59" s="190" t="s">
        <v>2</v>
      </c>
      <c r="B59" s="207" t="s">
        <v>1009</v>
      </c>
      <c r="C59" s="616" t="s">
        <v>2</v>
      </c>
      <c r="D59" s="417"/>
      <c r="E59" s="207" t="s">
        <v>2</v>
      </c>
      <c r="F59" s="216">
        <v>13969</v>
      </c>
      <c r="G59" s="217">
        <v>3.3417141326112003E-2</v>
      </c>
      <c r="H59" s="218">
        <v>165241491.06</v>
      </c>
      <c r="I59" s="217">
        <v>2.53534125317155E-2</v>
      </c>
      <c r="J59" s="208">
        <v>9014</v>
      </c>
      <c r="K59" s="209">
        <v>82807378.939999998</v>
      </c>
      <c r="L59" s="208">
        <v>4921</v>
      </c>
      <c r="M59" s="209">
        <v>81506589.109999999</v>
      </c>
      <c r="N59" s="208">
        <v>34</v>
      </c>
      <c r="O59" s="209">
        <v>927523.01</v>
      </c>
      <c r="P59" s="234">
        <v>653</v>
      </c>
      <c r="Q59" s="235">
        <v>6635236.4100000001</v>
      </c>
      <c r="R59" s="234">
        <v>13316</v>
      </c>
      <c r="S59" s="235">
        <v>158606254.65000001</v>
      </c>
      <c r="T59" s="234">
        <v>13024</v>
      </c>
      <c r="U59" s="235">
        <v>155219158.13</v>
      </c>
      <c r="V59" s="234">
        <v>945</v>
      </c>
      <c r="W59" s="235">
        <v>10022332.93</v>
      </c>
    </row>
    <row r="60" spans="1:23" x14ac:dyDescent="0.25">
      <c r="B60" s="89" t="s">
        <v>926</v>
      </c>
      <c r="C60" s="607" t="s">
        <v>2</v>
      </c>
      <c r="D60" s="374"/>
      <c r="E60" s="89" t="s">
        <v>1010</v>
      </c>
      <c r="F60" s="212">
        <v>36</v>
      </c>
      <c r="G60" s="215">
        <v>8.6120487346268994E-5</v>
      </c>
      <c r="H60" s="214">
        <v>1926479.65</v>
      </c>
      <c r="I60" s="215">
        <v>2.9558455922350501E-4</v>
      </c>
      <c r="J60" s="203">
        <v>12</v>
      </c>
      <c r="K60" s="204">
        <v>294891.75</v>
      </c>
      <c r="L60" s="203">
        <v>24</v>
      </c>
      <c r="M60" s="204">
        <v>1631587.9</v>
      </c>
      <c r="N60" s="203">
        <v>0</v>
      </c>
      <c r="O60" s="204">
        <v>0</v>
      </c>
      <c r="P60" s="231">
        <v>20</v>
      </c>
      <c r="Q60" s="232">
        <v>855420.25</v>
      </c>
      <c r="R60" s="231">
        <v>16</v>
      </c>
      <c r="S60" s="232">
        <v>1071059.3999999999</v>
      </c>
      <c r="T60" s="231">
        <v>35</v>
      </c>
      <c r="U60" s="232">
        <v>1868343.19</v>
      </c>
      <c r="V60" s="231">
        <v>1</v>
      </c>
      <c r="W60" s="232">
        <v>58136.46</v>
      </c>
    </row>
    <row r="61" spans="1:23" x14ac:dyDescent="0.25">
      <c r="B61" s="202" t="s">
        <v>926</v>
      </c>
      <c r="C61" s="599" t="s">
        <v>2</v>
      </c>
      <c r="D61" s="374"/>
      <c r="E61" s="202" t="s">
        <v>1011</v>
      </c>
      <c r="F61" s="210">
        <v>1122</v>
      </c>
      <c r="G61" s="40">
        <v>2.6840885222920502E-3</v>
      </c>
      <c r="H61" s="41">
        <v>73681312.870000005</v>
      </c>
      <c r="I61" s="40">
        <v>1.1305106901953599E-2</v>
      </c>
      <c r="J61" s="203">
        <v>307</v>
      </c>
      <c r="K61" s="204">
        <v>10015587.699999999</v>
      </c>
      <c r="L61" s="203">
        <v>808</v>
      </c>
      <c r="M61" s="204">
        <v>63275458.969999999</v>
      </c>
      <c r="N61" s="203">
        <v>7</v>
      </c>
      <c r="O61" s="204">
        <v>390266.2</v>
      </c>
      <c r="P61" s="231">
        <v>370</v>
      </c>
      <c r="Q61" s="232">
        <v>28502843.25</v>
      </c>
      <c r="R61" s="231">
        <v>752</v>
      </c>
      <c r="S61" s="232">
        <v>45178469.619999997</v>
      </c>
      <c r="T61" s="231">
        <v>1065</v>
      </c>
      <c r="U61" s="232">
        <v>69295351.150000006</v>
      </c>
      <c r="V61" s="231">
        <v>57</v>
      </c>
      <c r="W61" s="232">
        <v>4385961.72</v>
      </c>
    </row>
    <row r="62" spans="1:23" x14ac:dyDescent="0.25">
      <c r="B62" s="89" t="s">
        <v>926</v>
      </c>
      <c r="C62" s="607" t="s">
        <v>2</v>
      </c>
      <c r="D62" s="374"/>
      <c r="E62" s="89" t="s">
        <v>1012</v>
      </c>
      <c r="F62" s="212">
        <v>5</v>
      </c>
      <c r="G62" s="215">
        <v>1.1961178798092899E-5</v>
      </c>
      <c r="H62" s="214">
        <v>132833.93</v>
      </c>
      <c r="I62" s="215">
        <v>2.0381039918576799E-5</v>
      </c>
      <c r="J62" s="203">
        <v>3</v>
      </c>
      <c r="K62" s="204">
        <v>34070</v>
      </c>
      <c r="L62" s="203">
        <v>2</v>
      </c>
      <c r="M62" s="204">
        <v>98763.93</v>
      </c>
      <c r="N62" s="203">
        <v>0</v>
      </c>
      <c r="O62" s="204">
        <v>0</v>
      </c>
      <c r="P62" s="231">
        <v>0</v>
      </c>
      <c r="Q62" s="232">
        <v>0</v>
      </c>
      <c r="R62" s="231">
        <v>5</v>
      </c>
      <c r="S62" s="232">
        <v>132833.93</v>
      </c>
      <c r="T62" s="231">
        <v>5</v>
      </c>
      <c r="U62" s="232">
        <v>132833.93</v>
      </c>
      <c r="V62" s="231">
        <v>0</v>
      </c>
      <c r="W62" s="232">
        <v>0</v>
      </c>
    </row>
    <row r="63" spans="1:23" x14ac:dyDescent="0.25">
      <c r="B63" s="202" t="s">
        <v>926</v>
      </c>
      <c r="C63" s="599" t="s">
        <v>2</v>
      </c>
      <c r="D63" s="374"/>
      <c r="E63" s="202" t="s">
        <v>1013</v>
      </c>
      <c r="F63" s="210">
        <v>288</v>
      </c>
      <c r="G63" s="40">
        <v>6.8896389877015195E-4</v>
      </c>
      <c r="H63" s="41">
        <v>8534455.7300000004</v>
      </c>
      <c r="I63" s="40">
        <v>1.30946274733012E-3</v>
      </c>
      <c r="J63" s="203">
        <v>99</v>
      </c>
      <c r="K63" s="204">
        <v>1674628.7</v>
      </c>
      <c r="L63" s="203">
        <v>189</v>
      </c>
      <c r="M63" s="204">
        <v>6859827.0300000003</v>
      </c>
      <c r="N63" s="203">
        <v>0</v>
      </c>
      <c r="O63" s="204">
        <v>0</v>
      </c>
      <c r="P63" s="231">
        <v>34</v>
      </c>
      <c r="Q63" s="232">
        <v>1253952.79</v>
      </c>
      <c r="R63" s="231">
        <v>254</v>
      </c>
      <c r="S63" s="232">
        <v>7280502.9400000004</v>
      </c>
      <c r="T63" s="231">
        <v>281</v>
      </c>
      <c r="U63" s="232">
        <v>8326255.46</v>
      </c>
      <c r="V63" s="231">
        <v>7</v>
      </c>
      <c r="W63" s="232">
        <v>208200.27</v>
      </c>
    </row>
    <row r="64" spans="1:23" x14ac:dyDescent="0.25">
      <c r="B64" s="89" t="s">
        <v>926</v>
      </c>
      <c r="C64" s="607" t="s">
        <v>2</v>
      </c>
      <c r="D64" s="374"/>
      <c r="E64" s="89" t="s">
        <v>1014</v>
      </c>
      <c r="F64" s="212">
        <v>1240</v>
      </c>
      <c r="G64" s="215">
        <v>2.9663723419270402E-3</v>
      </c>
      <c r="H64" s="214">
        <v>55020469.960000001</v>
      </c>
      <c r="I64" s="215">
        <v>8.4419274096130103E-3</v>
      </c>
      <c r="J64" s="203">
        <v>346</v>
      </c>
      <c r="K64" s="204">
        <v>6823313.3899999997</v>
      </c>
      <c r="L64" s="203">
        <v>889</v>
      </c>
      <c r="M64" s="204">
        <v>47967606.520000003</v>
      </c>
      <c r="N64" s="203">
        <v>5</v>
      </c>
      <c r="O64" s="204">
        <v>229550.05</v>
      </c>
      <c r="P64" s="231">
        <v>582</v>
      </c>
      <c r="Q64" s="232">
        <v>32077933.030000001</v>
      </c>
      <c r="R64" s="231">
        <v>658</v>
      </c>
      <c r="S64" s="232">
        <v>22942536.93</v>
      </c>
      <c r="T64" s="231">
        <v>1087</v>
      </c>
      <c r="U64" s="232">
        <v>47844641.25</v>
      </c>
      <c r="V64" s="231">
        <v>153</v>
      </c>
      <c r="W64" s="232">
        <v>7175828.71</v>
      </c>
    </row>
    <row r="65" spans="1:23" x14ac:dyDescent="0.25">
      <c r="B65" s="202" t="s">
        <v>926</v>
      </c>
      <c r="C65" s="599" t="s">
        <v>2</v>
      </c>
      <c r="D65" s="374"/>
      <c r="E65" s="202" t="s">
        <v>1015</v>
      </c>
      <c r="F65" s="210">
        <v>517</v>
      </c>
      <c r="G65" s="40">
        <v>1.23678588772281E-3</v>
      </c>
      <c r="H65" s="41">
        <v>20077098.23</v>
      </c>
      <c r="I65" s="40">
        <v>3.0804790649107301E-3</v>
      </c>
      <c r="J65" s="203">
        <v>116</v>
      </c>
      <c r="K65" s="204">
        <v>2066313.2</v>
      </c>
      <c r="L65" s="203">
        <v>398</v>
      </c>
      <c r="M65" s="204">
        <v>17870273.43</v>
      </c>
      <c r="N65" s="203">
        <v>3</v>
      </c>
      <c r="O65" s="204">
        <v>140511.6</v>
      </c>
      <c r="P65" s="231">
        <v>140</v>
      </c>
      <c r="Q65" s="232">
        <v>6926783.5800000001</v>
      </c>
      <c r="R65" s="231">
        <v>377</v>
      </c>
      <c r="S65" s="232">
        <v>13150314.65</v>
      </c>
      <c r="T65" s="231">
        <v>502</v>
      </c>
      <c r="U65" s="232">
        <v>19464476.140000001</v>
      </c>
      <c r="V65" s="231">
        <v>15</v>
      </c>
      <c r="W65" s="232">
        <v>612622.09</v>
      </c>
    </row>
    <row r="66" spans="1:23" x14ac:dyDescent="0.25">
      <c r="B66" s="89" t="s">
        <v>926</v>
      </c>
      <c r="C66" s="607" t="s">
        <v>2</v>
      </c>
      <c r="D66" s="374"/>
      <c r="E66" s="89" t="s">
        <v>1016</v>
      </c>
      <c r="F66" s="212">
        <v>1882</v>
      </c>
      <c r="G66" s="215">
        <v>4.50218769960217E-3</v>
      </c>
      <c r="H66" s="214">
        <v>69582867.760000005</v>
      </c>
      <c r="I66" s="215">
        <v>1.0676272285745201E-2</v>
      </c>
      <c r="J66" s="203">
        <v>346</v>
      </c>
      <c r="K66" s="204">
        <v>5788847.3899999997</v>
      </c>
      <c r="L66" s="203">
        <v>1531</v>
      </c>
      <c r="M66" s="204">
        <v>63634216.219999999</v>
      </c>
      <c r="N66" s="203">
        <v>5</v>
      </c>
      <c r="O66" s="204">
        <v>159804.15</v>
      </c>
      <c r="P66" s="231">
        <v>860</v>
      </c>
      <c r="Q66" s="232">
        <v>35513053.020000003</v>
      </c>
      <c r="R66" s="231">
        <v>1022</v>
      </c>
      <c r="S66" s="232">
        <v>34069814.740000002</v>
      </c>
      <c r="T66" s="231">
        <v>1811</v>
      </c>
      <c r="U66" s="232">
        <v>66954030.039999999</v>
      </c>
      <c r="V66" s="231">
        <v>71</v>
      </c>
      <c r="W66" s="232">
        <v>2628837.7200000002</v>
      </c>
    </row>
    <row r="67" spans="1:23" x14ac:dyDescent="0.25">
      <c r="B67" s="202" t="s">
        <v>926</v>
      </c>
      <c r="C67" s="599" t="s">
        <v>2</v>
      </c>
      <c r="D67" s="374"/>
      <c r="E67" s="202" t="s">
        <v>1017</v>
      </c>
      <c r="F67" s="210">
        <v>302</v>
      </c>
      <c r="G67" s="40">
        <v>7.2245519940481199E-4</v>
      </c>
      <c r="H67" s="41">
        <v>14538757.08</v>
      </c>
      <c r="I67" s="40">
        <v>2.2307176217249E-3</v>
      </c>
      <c r="J67" s="203">
        <v>93</v>
      </c>
      <c r="K67" s="204">
        <v>2355467.04</v>
      </c>
      <c r="L67" s="203">
        <v>209</v>
      </c>
      <c r="M67" s="204">
        <v>12183290.039999999</v>
      </c>
      <c r="N67" s="203">
        <v>0</v>
      </c>
      <c r="O67" s="204">
        <v>0</v>
      </c>
      <c r="P67" s="231">
        <v>62</v>
      </c>
      <c r="Q67" s="232">
        <v>3802056.64</v>
      </c>
      <c r="R67" s="231">
        <v>240</v>
      </c>
      <c r="S67" s="232">
        <v>10736700.439999999</v>
      </c>
      <c r="T67" s="231">
        <v>253</v>
      </c>
      <c r="U67" s="232">
        <v>11936249.439999999</v>
      </c>
      <c r="V67" s="231">
        <v>49</v>
      </c>
      <c r="W67" s="232">
        <v>2602507.64</v>
      </c>
    </row>
    <row r="68" spans="1:23" x14ac:dyDescent="0.25">
      <c r="B68" s="89" t="s">
        <v>926</v>
      </c>
      <c r="C68" s="607" t="s">
        <v>2</v>
      </c>
      <c r="D68" s="374"/>
      <c r="E68" s="89" t="s">
        <v>1018</v>
      </c>
      <c r="F68" s="212">
        <v>1283</v>
      </c>
      <c r="G68" s="215">
        <v>3.0692384795906399E-3</v>
      </c>
      <c r="H68" s="214">
        <v>89157853.430000007</v>
      </c>
      <c r="I68" s="215">
        <v>1.36797109730281E-2</v>
      </c>
      <c r="J68" s="203">
        <v>186</v>
      </c>
      <c r="K68" s="204">
        <v>8158878.7999999998</v>
      </c>
      <c r="L68" s="203">
        <v>1094</v>
      </c>
      <c r="M68" s="204">
        <v>80810987.810000002</v>
      </c>
      <c r="N68" s="203">
        <v>3</v>
      </c>
      <c r="O68" s="204">
        <v>187986.82</v>
      </c>
      <c r="P68" s="231">
        <v>948</v>
      </c>
      <c r="Q68" s="232">
        <v>64231736.490000002</v>
      </c>
      <c r="R68" s="231">
        <v>335</v>
      </c>
      <c r="S68" s="232">
        <v>24926116.940000001</v>
      </c>
      <c r="T68" s="231">
        <v>420</v>
      </c>
      <c r="U68" s="232">
        <v>29143471</v>
      </c>
      <c r="V68" s="231">
        <v>863</v>
      </c>
      <c r="W68" s="232">
        <v>60014382.43</v>
      </c>
    </row>
    <row r="69" spans="1:23" x14ac:dyDescent="0.25">
      <c r="A69" s="190" t="s">
        <v>2</v>
      </c>
      <c r="B69" s="207" t="s">
        <v>1019</v>
      </c>
      <c r="C69" s="616" t="s">
        <v>2</v>
      </c>
      <c r="D69" s="417"/>
      <c r="E69" s="207" t="s">
        <v>2</v>
      </c>
      <c r="F69" s="216">
        <v>6675</v>
      </c>
      <c r="G69" s="217">
        <v>1.5968173695453999E-2</v>
      </c>
      <c r="H69" s="218">
        <v>332652128.63999999</v>
      </c>
      <c r="I69" s="217">
        <v>5.1039642603447698E-2</v>
      </c>
      <c r="J69" s="208">
        <v>1508</v>
      </c>
      <c r="K69" s="209">
        <v>37211997.969999999</v>
      </c>
      <c r="L69" s="208">
        <v>5144</v>
      </c>
      <c r="M69" s="209">
        <v>294332011.85000002</v>
      </c>
      <c r="N69" s="208">
        <v>23</v>
      </c>
      <c r="O69" s="209">
        <v>1108118.82</v>
      </c>
      <c r="P69" s="234">
        <v>3016</v>
      </c>
      <c r="Q69" s="235">
        <v>173163779.05000001</v>
      </c>
      <c r="R69" s="234">
        <v>3659</v>
      </c>
      <c r="S69" s="235">
        <v>159488349.59</v>
      </c>
      <c r="T69" s="234">
        <v>5459</v>
      </c>
      <c r="U69" s="235">
        <v>254965651.59999999</v>
      </c>
      <c r="V69" s="234">
        <v>1216</v>
      </c>
      <c r="W69" s="235">
        <v>77686477.040000007</v>
      </c>
    </row>
    <row r="70" spans="1:23" x14ac:dyDescent="0.25">
      <c r="B70" s="202" t="s">
        <v>927</v>
      </c>
      <c r="C70" s="599" t="s">
        <v>2</v>
      </c>
      <c r="D70" s="374"/>
      <c r="E70" s="202" t="s">
        <v>1020</v>
      </c>
      <c r="F70" s="210">
        <v>379</v>
      </c>
      <c r="G70" s="40">
        <v>9.0665735289544296E-4</v>
      </c>
      <c r="H70" s="41">
        <v>3737652.37</v>
      </c>
      <c r="I70" s="40">
        <v>5.7347728968595E-4</v>
      </c>
      <c r="J70" s="203">
        <v>162</v>
      </c>
      <c r="K70" s="204">
        <v>1166639.56</v>
      </c>
      <c r="L70" s="203">
        <v>217</v>
      </c>
      <c r="M70" s="204">
        <v>2571012.81</v>
      </c>
      <c r="N70" s="203">
        <v>0</v>
      </c>
      <c r="O70" s="204">
        <v>0</v>
      </c>
      <c r="P70" s="231">
        <v>27</v>
      </c>
      <c r="Q70" s="232">
        <v>190133.12</v>
      </c>
      <c r="R70" s="231">
        <v>352</v>
      </c>
      <c r="S70" s="232">
        <v>3547519.25</v>
      </c>
      <c r="T70" s="231">
        <v>369</v>
      </c>
      <c r="U70" s="232">
        <v>3660036.62</v>
      </c>
      <c r="V70" s="231">
        <v>10</v>
      </c>
      <c r="W70" s="232">
        <v>77615.75</v>
      </c>
    </row>
    <row r="71" spans="1:23" x14ac:dyDescent="0.25">
      <c r="B71" s="89" t="s">
        <v>927</v>
      </c>
      <c r="C71" s="607" t="s">
        <v>2</v>
      </c>
      <c r="D71" s="374"/>
      <c r="E71" s="89" t="s">
        <v>1021</v>
      </c>
      <c r="F71" s="212">
        <v>2</v>
      </c>
      <c r="G71" s="215">
        <v>4.7844715192371601E-6</v>
      </c>
      <c r="H71" s="214">
        <v>1009.51</v>
      </c>
      <c r="I71" s="215">
        <v>1.5489162752470301E-7</v>
      </c>
      <c r="J71" s="203">
        <v>2</v>
      </c>
      <c r="K71" s="204">
        <v>1009.51</v>
      </c>
      <c r="L71" s="203">
        <v>0</v>
      </c>
      <c r="M71" s="204">
        <v>0</v>
      </c>
      <c r="N71" s="203">
        <v>0</v>
      </c>
      <c r="O71" s="204">
        <v>0</v>
      </c>
      <c r="P71" s="231">
        <v>0</v>
      </c>
      <c r="Q71" s="232">
        <v>0</v>
      </c>
      <c r="R71" s="231">
        <v>2</v>
      </c>
      <c r="S71" s="232">
        <v>1009.51</v>
      </c>
      <c r="T71" s="231">
        <v>2</v>
      </c>
      <c r="U71" s="232">
        <v>1009.51</v>
      </c>
      <c r="V71" s="231">
        <v>0</v>
      </c>
      <c r="W71" s="232">
        <v>0</v>
      </c>
    </row>
    <row r="72" spans="1:23" x14ac:dyDescent="0.25">
      <c r="B72" s="202" t="s">
        <v>927</v>
      </c>
      <c r="C72" s="599" t="s">
        <v>2</v>
      </c>
      <c r="D72" s="374"/>
      <c r="E72" s="202" t="s">
        <v>1022</v>
      </c>
      <c r="F72" s="210">
        <v>4</v>
      </c>
      <c r="G72" s="40">
        <v>9.5689430384743304E-6</v>
      </c>
      <c r="H72" s="41">
        <v>9128.49</v>
      </c>
      <c r="I72" s="40">
        <v>1.4006069013115001E-6</v>
      </c>
      <c r="J72" s="203">
        <v>2</v>
      </c>
      <c r="K72" s="204">
        <v>5329.61</v>
      </c>
      <c r="L72" s="203">
        <v>2</v>
      </c>
      <c r="M72" s="204">
        <v>3798.88</v>
      </c>
      <c r="N72" s="203">
        <v>0</v>
      </c>
      <c r="O72" s="204">
        <v>0</v>
      </c>
      <c r="P72" s="231">
        <v>0</v>
      </c>
      <c r="Q72" s="232">
        <v>0</v>
      </c>
      <c r="R72" s="231">
        <v>4</v>
      </c>
      <c r="S72" s="232">
        <v>9128.49</v>
      </c>
      <c r="T72" s="231">
        <v>4</v>
      </c>
      <c r="U72" s="232">
        <v>9128.49</v>
      </c>
      <c r="V72" s="231">
        <v>0</v>
      </c>
      <c r="W72" s="232">
        <v>0</v>
      </c>
    </row>
    <row r="73" spans="1:23" x14ac:dyDescent="0.25">
      <c r="B73" s="89" t="s">
        <v>927</v>
      </c>
      <c r="C73" s="607" t="s">
        <v>2</v>
      </c>
      <c r="D73" s="374"/>
      <c r="E73" s="89" t="s">
        <v>1023</v>
      </c>
      <c r="F73" s="212">
        <v>8354</v>
      </c>
      <c r="G73" s="215">
        <v>1.99847375358536E-2</v>
      </c>
      <c r="H73" s="214">
        <v>92514487.450000003</v>
      </c>
      <c r="I73" s="215">
        <v>1.4194727670596799E-2</v>
      </c>
      <c r="J73" s="203">
        <v>686</v>
      </c>
      <c r="K73" s="204">
        <v>4319292.67</v>
      </c>
      <c r="L73" s="203">
        <v>7668</v>
      </c>
      <c r="M73" s="204">
        <v>88195194.780000001</v>
      </c>
      <c r="N73" s="203">
        <v>0</v>
      </c>
      <c r="O73" s="204">
        <v>0</v>
      </c>
      <c r="P73" s="231">
        <v>5141</v>
      </c>
      <c r="Q73" s="232">
        <v>59411498.829999998</v>
      </c>
      <c r="R73" s="231">
        <v>3213</v>
      </c>
      <c r="S73" s="232">
        <v>33102988.620000001</v>
      </c>
      <c r="T73" s="231">
        <v>8338</v>
      </c>
      <c r="U73" s="232">
        <v>92346676.569999993</v>
      </c>
      <c r="V73" s="231">
        <v>16</v>
      </c>
      <c r="W73" s="232">
        <v>167810.88</v>
      </c>
    </row>
    <row r="74" spans="1:23" x14ac:dyDescent="0.25">
      <c r="B74" s="89" t="s">
        <v>927</v>
      </c>
      <c r="C74" s="607" t="s">
        <v>2</v>
      </c>
      <c r="D74" s="374"/>
      <c r="E74" s="89" t="s">
        <v>999</v>
      </c>
      <c r="F74" s="212">
        <v>6145</v>
      </c>
      <c r="G74" s="215">
        <v>1.4700288742856201E-2</v>
      </c>
      <c r="H74" s="214">
        <v>79564349.670000002</v>
      </c>
      <c r="I74" s="215">
        <v>1.2207755855148401E-2</v>
      </c>
      <c r="J74" s="203">
        <v>708</v>
      </c>
      <c r="K74" s="204">
        <v>5264851.1900000004</v>
      </c>
      <c r="L74" s="203">
        <v>5437</v>
      </c>
      <c r="M74" s="204">
        <v>74299498.480000004</v>
      </c>
      <c r="N74" s="203">
        <v>0</v>
      </c>
      <c r="O74" s="204">
        <v>0</v>
      </c>
      <c r="P74" s="231">
        <v>3188</v>
      </c>
      <c r="Q74" s="232">
        <v>45312165.530000001</v>
      </c>
      <c r="R74" s="231">
        <v>2957</v>
      </c>
      <c r="S74" s="232">
        <v>34252184.140000001</v>
      </c>
      <c r="T74" s="231">
        <v>6130</v>
      </c>
      <c r="U74" s="232">
        <v>79335153.450000003</v>
      </c>
      <c r="V74" s="231">
        <v>15</v>
      </c>
      <c r="W74" s="232">
        <v>229196.22</v>
      </c>
    </row>
    <row r="75" spans="1:23" x14ac:dyDescent="0.25">
      <c r="B75" s="202" t="s">
        <v>927</v>
      </c>
      <c r="C75" s="599" t="s">
        <v>2</v>
      </c>
      <c r="D75" s="374"/>
      <c r="E75" s="202" t="s">
        <v>1024</v>
      </c>
      <c r="F75" s="210">
        <v>218</v>
      </c>
      <c r="G75" s="40">
        <v>5.2150739559685101E-4</v>
      </c>
      <c r="H75" s="41">
        <v>4099579.64</v>
      </c>
      <c r="I75" s="40">
        <v>6.2900868996516705E-4</v>
      </c>
      <c r="J75" s="203">
        <v>26</v>
      </c>
      <c r="K75" s="204">
        <v>262545.56</v>
      </c>
      <c r="L75" s="203">
        <v>192</v>
      </c>
      <c r="M75" s="204">
        <v>3837034.08</v>
      </c>
      <c r="N75" s="203">
        <v>0</v>
      </c>
      <c r="O75" s="204">
        <v>0</v>
      </c>
      <c r="P75" s="231">
        <v>49</v>
      </c>
      <c r="Q75" s="232">
        <v>775180.56</v>
      </c>
      <c r="R75" s="231">
        <v>169</v>
      </c>
      <c r="S75" s="232">
        <v>3324399.08</v>
      </c>
      <c r="T75" s="231">
        <v>217</v>
      </c>
      <c r="U75" s="232">
        <v>4074395.87</v>
      </c>
      <c r="V75" s="231">
        <v>1</v>
      </c>
      <c r="W75" s="232">
        <v>25183.77</v>
      </c>
    </row>
    <row r="76" spans="1:23" x14ac:dyDescent="0.25">
      <c r="B76" s="89" t="s">
        <v>927</v>
      </c>
      <c r="C76" s="607" t="s">
        <v>2</v>
      </c>
      <c r="D76" s="374"/>
      <c r="E76" s="89" t="s">
        <v>1025</v>
      </c>
      <c r="F76" s="212">
        <v>45</v>
      </c>
      <c r="G76" s="215">
        <v>1.07650609182836E-4</v>
      </c>
      <c r="H76" s="214">
        <v>870110.92</v>
      </c>
      <c r="I76" s="215">
        <v>1.3350328032988001E-4</v>
      </c>
      <c r="J76" s="203">
        <v>6</v>
      </c>
      <c r="K76" s="204">
        <v>37783.08</v>
      </c>
      <c r="L76" s="203">
        <v>39</v>
      </c>
      <c r="M76" s="204">
        <v>832327.84</v>
      </c>
      <c r="N76" s="203">
        <v>0</v>
      </c>
      <c r="O76" s="204">
        <v>0</v>
      </c>
      <c r="P76" s="231">
        <v>6</v>
      </c>
      <c r="Q76" s="232">
        <v>123244.95</v>
      </c>
      <c r="R76" s="231">
        <v>39</v>
      </c>
      <c r="S76" s="232">
        <v>746865.97</v>
      </c>
      <c r="T76" s="231">
        <v>36</v>
      </c>
      <c r="U76" s="232">
        <v>713553.23</v>
      </c>
      <c r="V76" s="231">
        <v>9</v>
      </c>
      <c r="W76" s="232">
        <v>156557.69</v>
      </c>
    </row>
    <row r="77" spans="1:23" x14ac:dyDescent="0.25">
      <c r="B77" s="202" t="s">
        <v>927</v>
      </c>
      <c r="C77" s="599" t="s">
        <v>2</v>
      </c>
      <c r="D77" s="374"/>
      <c r="E77" s="202" t="s">
        <v>1026</v>
      </c>
      <c r="F77" s="210">
        <v>10847</v>
      </c>
      <c r="G77" s="40">
        <v>2.59485812845828E-2</v>
      </c>
      <c r="H77" s="41">
        <v>90565056.900000006</v>
      </c>
      <c r="I77" s="40">
        <v>1.38956216977626E-2</v>
      </c>
      <c r="J77" s="203">
        <v>1924</v>
      </c>
      <c r="K77" s="204">
        <v>8213385.6799999997</v>
      </c>
      <c r="L77" s="203">
        <v>8923</v>
      </c>
      <c r="M77" s="204">
        <v>82351671.219999999</v>
      </c>
      <c r="N77" s="203">
        <v>0</v>
      </c>
      <c r="O77" s="204">
        <v>0</v>
      </c>
      <c r="P77" s="231">
        <v>5416</v>
      </c>
      <c r="Q77" s="232">
        <v>52366843.439999998</v>
      </c>
      <c r="R77" s="231">
        <v>5431</v>
      </c>
      <c r="S77" s="232">
        <v>38198213.460000001</v>
      </c>
      <c r="T77" s="231">
        <v>10826</v>
      </c>
      <c r="U77" s="232">
        <v>90368332.209999993</v>
      </c>
      <c r="V77" s="231">
        <v>21</v>
      </c>
      <c r="W77" s="232">
        <v>196724.69</v>
      </c>
    </row>
    <row r="78" spans="1:23" x14ac:dyDescent="0.25">
      <c r="B78" s="202" t="s">
        <v>927</v>
      </c>
      <c r="C78" s="599" t="s">
        <v>2</v>
      </c>
      <c r="D78" s="374"/>
      <c r="E78" s="202" t="s">
        <v>1002</v>
      </c>
      <c r="F78" s="210">
        <v>7436</v>
      </c>
      <c r="G78" s="40">
        <v>1.77886651085238E-2</v>
      </c>
      <c r="H78" s="41">
        <v>74706542.950000003</v>
      </c>
      <c r="I78" s="40">
        <v>1.14624105004107E-2</v>
      </c>
      <c r="J78" s="203">
        <v>1652</v>
      </c>
      <c r="K78" s="204">
        <v>9284031.7899999991</v>
      </c>
      <c r="L78" s="203">
        <v>5784</v>
      </c>
      <c r="M78" s="204">
        <v>65422511.159999996</v>
      </c>
      <c r="N78" s="203">
        <v>0</v>
      </c>
      <c r="O78" s="204">
        <v>0</v>
      </c>
      <c r="P78" s="231">
        <v>2258</v>
      </c>
      <c r="Q78" s="232">
        <v>26106987.359999999</v>
      </c>
      <c r="R78" s="231">
        <v>5178</v>
      </c>
      <c r="S78" s="232">
        <v>48599555.590000004</v>
      </c>
      <c r="T78" s="231">
        <v>7409</v>
      </c>
      <c r="U78" s="232">
        <v>74440783.609999999</v>
      </c>
      <c r="V78" s="231">
        <v>27</v>
      </c>
      <c r="W78" s="232">
        <v>265759.34000000003</v>
      </c>
    </row>
    <row r="79" spans="1:23" x14ac:dyDescent="0.25">
      <c r="B79" s="89" t="s">
        <v>927</v>
      </c>
      <c r="C79" s="607" t="s">
        <v>2</v>
      </c>
      <c r="D79" s="374"/>
      <c r="E79" s="89" t="s">
        <v>1027</v>
      </c>
      <c r="F79" s="212">
        <v>7</v>
      </c>
      <c r="G79" s="215">
        <v>1.67456503173301E-5</v>
      </c>
      <c r="H79" s="214">
        <v>28062.51</v>
      </c>
      <c r="I79" s="215">
        <v>4.3057006333055199E-6</v>
      </c>
      <c r="J79" s="203">
        <v>6</v>
      </c>
      <c r="K79" s="204">
        <v>18918.68</v>
      </c>
      <c r="L79" s="203">
        <v>1</v>
      </c>
      <c r="M79" s="204">
        <v>9143.83</v>
      </c>
      <c r="N79" s="203">
        <v>0</v>
      </c>
      <c r="O79" s="204">
        <v>0</v>
      </c>
      <c r="P79" s="231">
        <v>0</v>
      </c>
      <c r="Q79" s="232">
        <v>0</v>
      </c>
      <c r="R79" s="231">
        <v>7</v>
      </c>
      <c r="S79" s="232">
        <v>28062.51</v>
      </c>
      <c r="T79" s="231">
        <v>7</v>
      </c>
      <c r="U79" s="232">
        <v>28062.51</v>
      </c>
      <c r="V79" s="231">
        <v>0</v>
      </c>
      <c r="W79" s="232">
        <v>0</v>
      </c>
    </row>
    <row r="80" spans="1:23" x14ac:dyDescent="0.25">
      <c r="B80" s="202" t="s">
        <v>927</v>
      </c>
      <c r="C80" s="599" t="s">
        <v>2</v>
      </c>
      <c r="D80" s="374"/>
      <c r="E80" s="202" t="s">
        <v>1028</v>
      </c>
      <c r="F80" s="210">
        <v>435</v>
      </c>
      <c r="G80" s="40">
        <v>1.04062255543408E-3</v>
      </c>
      <c r="H80" s="41">
        <v>1826750</v>
      </c>
      <c r="I80" s="40">
        <v>2.8028279123609598E-4</v>
      </c>
      <c r="J80" s="203">
        <v>134</v>
      </c>
      <c r="K80" s="204">
        <v>260986.84</v>
      </c>
      <c r="L80" s="203">
        <v>301</v>
      </c>
      <c r="M80" s="204">
        <v>1565763.16</v>
      </c>
      <c r="N80" s="203">
        <v>0</v>
      </c>
      <c r="O80" s="204">
        <v>0</v>
      </c>
      <c r="P80" s="231">
        <v>133</v>
      </c>
      <c r="Q80" s="232">
        <v>734675.81</v>
      </c>
      <c r="R80" s="231">
        <v>302</v>
      </c>
      <c r="S80" s="232">
        <v>1092074.19</v>
      </c>
      <c r="T80" s="231">
        <v>434</v>
      </c>
      <c r="U80" s="232">
        <v>1826296.18</v>
      </c>
      <c r="V80" s="231">
        <v>1</v>
      </c>
      <c r="W80" s="232">
        <v>453.82</v>
      </c>
    </row>
    <row r="81" spans="1:23" x14ac:dyDescent="0.25">
      <c r="B81" s="89" t="s">
        <v>927</v>
      </c>
      <c r="C81" s="607" t="s">
        <v>2</v>
      </c>
      <c r="D81" s="374"/>
      <c r="E81" s="89" t="s">
        <v>1029</v>
      </c>
      <c r="F81" s="212">
        <v>1507</v>
      </c>
      <c r="G81" s="215">
        <v>3.6050992897452001E-3</v>
      </c>
      <c r="H81" s="214">
        <v>24755994.469999999</v>
      </c>
      <c r="I81" s="215">
        <v>3.79837374018172E-3</v>
      </c>
      <c r="J81" s="203">
        <v>94</v>
      </c>
      <c r="K81" s="204">
        <v>918341.46</v>
      </c>
      <c r="L81" s="203">
        <v>1413</v>
      </c>
      <c r="M81" s="204">
        <v>23837653.010000002</v>
      </c>
      <c r="N81" s="203">
        <v>0</v>
      </c>
      <c r="O81" s="204">
        <v>0</v>
      </c>
      <c r="P81" s="231">
        <v>810</v>
      </c>
      <c r="Q81" s="232">
        <v>13386785.85</v>
      </c>
      <c r="R81" s="231">
        <v>697</v>
      </c>
      <c r="S81" s="232">
        <v>11369208.619999999</v>
      </c>
      <c r="T81" s="231">
        <v>1501</v>
      </c>
      <c r="U81" s="232">
        <v>24664676.899999999</v>
      </c>
      <c r="V81" s="231">
        <v>6</v>
      </c>
      <c r="W81" s="232">
        <v>91317.57</v>
      </c>
    </row>
    <row r="82" spans="1:23" x14ac:dyDescent="0.25">
      <c r="B82" s="202" t="s">
        <v>927</v>
      </c>
      <c r="C82" s="599" t="s">
        <v>2</v>
      </c>
      <c r="D82" s="374"/>
      <c r="E82" s="202" t="s">
        <v>1030</v>
      </c>
      <c r="F82" s="210">
        <v>52</v>
      </c>
      <c r="G82" s="40">
        <v>1.2439625950016599E-4</v>
      </c>
      <c r="H82" s="41">
        <v>190462.7</v>
      </c>
      <c r="I82" s="40">
        <v>2.9223165283899399E-5</v>
      </c>
      <c r="J82" s="203">
        <v>32</v>
      </c>
      <c r="K82" s="204">
        <v>118848.68</v>
      </c>
      <c r="L82" s="203">
        <v>20</v>
      </c>
      <c r="M82" s="204">
        <v>71614.02</v>
      </c>
      <c r="N82" s="203">
        <v>0</v>
      </c>
      <c r="O82" s="204">
        <v>0</v>
      </c>
      <c r="P82" s="231">
        <v>2</v>
      </c>
      <c r="Q82" s="232">
        <v>0</v>
      </c>
      <c r="R82" s="231">
        <v>50</v>
      </c>
      <c r="S82" s="232">
        <v>190462.7</v>
      </c>
      <c r="T82" s="231">
        <v>52</v>
      </c>
      <c r="U82" s="232">
        <v>190462.7</v>
      </c>
      <c r="V82" s="231">
        <v>0</v>
      </c>
      <c r="W82" s="232">
        <v>0</v>
      </c>
    </row>
    <row r="83" spans="1:23" x14ac:dyDescent="0.25">
      <c r="A83" s="190" t="s">
        <v>2</v>
      </c>
      <c r="B83" s="207" t="s">
        <v>1031</v>
      </c>
      <c r="C83" s="616" t="s">
        <v>2</v>
      </c>
      <c r="D83" s="417"/>
      <c r="E83" s="207" t="s">
        <v>2</v>
      </c>
      <c r="F83" s="216">
        <v>35431</v>
      </c>
      <c r="G83" s="217">
        <v>8.4759305199045995E-2</v>
      </c>
      <c r="H83" s="218">
        <v>372869187.57999998</v>
      </c>
      <c r="I83" s="217">
        <v>5.7210245879763401E-2</v>
      </c>
      <c r="J83" s="208">
        <v>5434</v>
      </c>
      <c r="K83" s="209">
        <v>29871964.309999999</v>
      </c>
      <c r="L83" s="208">
        <v>29997</v>
      </c>
      <c r="M83" s="209">
        <v>342997223.26999998</v>
      </c>
      <c r="N83" s="208">
        <v>0</v>
      </c>
      <c r="O83" s="209">
        <v>0</v>
      </c>
      <c r="P83" s="234">
        <v>17030</v>
      </c>
      <c r="Q83" s="235">
        <v>198407515.44999999</v>
      </c>
      <c r="R83" s="234">
        <v>18401</v>
      </c>
      <c r="S83" s="235">
        <v>174461672.13</v>
      </c>
      <c r="T83" s="234">
        <v>35325</v>
      </c>
      <c r="U83" s="235">
        <v>371658567.85000002</v>
      </c>
      <c r="V83" s="234">
        <v>106</v>
      </c>
      <c r="W83" s="235">
        <v>1210619.73</v>
      </c>
    </row>
    <row r="84" spans="1:23" x14ac:dyDescent="0.25">
      <c r="B84" s="89" t="s">
        <v>928</v>
      </c>
      <c r="C84" s="607" t="s">
        <v>2</v>
      </c>
      <c r="D84" s="374"/>
      <c r="E84" s="89" t="s">
        <v>1032</v>
      </c>
      <c r="F84" s="212">
        <v>1851</v>
      </c>
      <c r="G84" s="215">
        <v>4.4280283910539996E-3</v>
      </c>
      <c r="H84" s="214">
        <v>6229621.3399999999</v>
      </c>
      <c r="I84" s="215">
        <v>9.5582628028966703E-4</v>
      </c>
      <c r="J84" s="203">
        <v>581</v>
      </c>
      <c r="K84" s="204">
        <v>1315323.5900000001</v>
      </c>
      <c r="L84" s="203">
        <v>1270</v>
      </c>
      <c r="M84" s="204">
        <v>4914297.75</v>
      </c>
      <c r="N84" s="203">
        <v>0</v>
      </c>
      <c r="O84" s="204">
        <v>0</v>
      </c>
      <c r="P84" s="231">
        <v>585</v>
      </c>
      <c r="Q84" s="232">
        <v>1676102.54</v>
      </c>
      <c r="R84" s="231">
        <v>1266</v>
      </c>
      <c r="S84" s="232">
        <v>4553518.8</v>
      </c>
      <c r="T84" s="231">
        <v>1830</v>
      </c>
      <c r="U84" s="232">
        <v>6164942.4900000002</v>
      </c>
      <c r="V84" s="231">
        <v>21</v>
      </c>
      <c r="W84" s="232">
        <v>64678.85</v>
      </c>
    </row>
    <row r="85" spans="1:23" x14ac:dyDescent="0.25">
      <c r="B85" s="202" t="s">
        <v>928</v>
      </c>
      <c r="C85" s="599" t="s">
        <v>2</v>
      </c>
      <c r="D85" s="374"/>
      <c r="E85" s="202" t="s">
        <v>1033</v>
      </c>
      <c r="F85" s="210">
        <v>1389</v>
      </c>
      <c r="G85" s="40">
        <v>3.3228154701102101E-3</v>
      </c>
      <c r="H85" s="41">
        <v>34287878.960000001</v>
      </c>
      <c r="I85" s="40">
        <v>5.2608744603663401E-3</v>
      </c>
      <c r="J85" s="203">
        <v>30</v>
      </c>
      <c r="K85" s="204">
        <v>526133.76000000001</v>
      </c>
      <c r="L85" s="203">
        <v>1359</v>
      </c>
      <c r="M85" s="204">
        <v>33761745.200000003</v>
      </c>
      <c r="N85" s="203">
        <v>0</v>
      </c>
      <c r="O85" s="204">
        <v>0</v>
      </c>
      <c r="P85" s="231">
        <v>1237</v>
      </c>
      <c r="Q85" s="232">
        <v>30049932.030000001</v>
      </c>
      <c r="R85" s="231">
        <v>152</v>
      </c>
      <c r="S85" s="232">
        <v>4237946.93</v>
      </c>
      <c r="T85" s="231">
        <v>1255</v>
      </c>
      <c r="U85" s="232">
        <v>30903327.57</v>
      </c>
      <c r="V85" s="231">
        <v>134</v>
      </c>
      <c r="W85" s="232">
        <v>3384551.39</v>
      </c>
    </row>
    <row r="86" spans="1:23" x14ac:dyDescent="0.25">
      <c r="B86" s="89" t="s">
        <v>928</v>
      </c>
      <c r="C86" s="607" t="s">
        <v>2</v>
      </c>
      <c r="D86" s="374"/>
      <c r="E86" s="89" t="s">
        <v>1034</v>
      </c>
      <c r="F86" s="212">
        <v>12000</v>
      </c>
      <c r="G86" s="215">
        <v>2.8706829115423001E-2</v>
      </c>
      <c r="H86" s="214">
        <v>92869227.599999994</v>
      </c>
      <c r="I86" s="215">
        <v>1.4249156333197399E-2</v>
      </c>
      <c r="J86" s="203">
        <v>2198</v>
      </c>
      <c r="K86" s="204">
        <v>7511878.6699999999</v>
      </c>
      <c r="L86" s="203">
        <v>9802</v>
      </c>
      <c r="M86" s="204">
        <v>85357348.930000007</v>
      </c>
      <c r="N86" s="203">
        <v>0</v>
      </c>
      <c r="O86" s="204">
        <v>0</v>
      </c>
      <c r="P86" s="231">
        <v>6114</v>
      </c>
      <c r="Q86" s="232">
        <v>58105541.520000003</v>
      </c>
      <c r="R86" s="231">
        <v>5886</v>
      </c>
      <c r="S86" s="232">
        <v>34763686.079999998</v>
      </c>
      <c r="T86" s="231">
        <v>11946</v>
      </c>
      <c r="U86" s="232">
        <v>92528391.120000005</v>
      </c>
      <c r="V86" s="231">
        <v>54</v>
      </c>
      <c r="W86" s="232">
        <v>340836.48</v>
      </c>
    </row>
    <row r="87" spans="1:23" x14ac:dyDescent="0.25">
      <c r="B87" s="202" t="s">
        <v>928</v>
      </c>
      <c r="C87" s="599" t="s">
        <v>2</v>
      </c>
      <c r="D87" s="374"/>
      <c r="E87" s="202" t="s">
        <v>1035</v>
      </c>
      <c r="F87" s="210">
        <v>5389</v>
      </c>
      <c r="G87" s="40">
        <v>1.2891758508584501E-2</v>
      </c>
      <c r="H87" s="41">
        <v>73647509.590000004</v>
      </c>
      <c r="I87" s="40">
        <v>1.12999203807157E-2</v>
      </c>
      <c r="J87" s="203">
        <v>227</v>
      </c>
      <c r="K87" s="204">
        <v>1458978.58</v>
      </c>
      <c r="L87" s="203">
        <v>5162</v>
      </c>
      <c r="M87" s="204">
        <v>72188531.010000005</v>
      </c>
      <c r="N87" s="203">
        <v>0</v>
      </c>
      <c r="O87" s="204">
        <v>0</v>
      </c>
      <c r="P87" s="231">
        <v>4323</v>
      </c>
      <c r="Q87" s="232">
        <v>59783372.729999997</v>
      </c>
      <c r="R87" s="231">
        <v>1066</v>
      </c>
      <c r="S87" s="232">
        <v>13864136.859999999</v>
      </c>
      <c r="T87" s="231">
        <v>5368</v>
      </c>
      <c r="U87" s="232">
        <v>73348307.870000005</v>
      </c>
      <c r="V87" s="231">
        <v>21</v>
      </c>
      <c r="W87" s="232">
        <v>299201.71999999997</v>
      </c>
    </row>
    <row r="88" spans="1:23" x14ac:dyDescent="0.25">
      <c r="B88" s="89" t="s">
        <v>928</v>
      </c>
      <c r="C88" s="607" t="s">
        <v>2</v>
      </c>
      <c r="D88" s="374"/>
      <c r="E88" s="89" t="s">
        <v>1036</v>
      </c>
      <c r="F88" s="212">
        <v>11260</v>
      </c>
      <c r="G88" s="215">
        <v>2.6936574653305199E-2</v>
      </c>
      <c r="H88" s="214">
        <v>162728635.31</v>
      </c>
      <c r="I88" s="215">
        <v>2.4967858830561102E-2</v>
      </c>
      <c r="J88" s="203">
        <v>1052</v>
      </c>
      <c r="K88" s="204">
        <v>6278727.6200000001</v>
      </c>
      <c r="L88" s="203">
        <v>10208</v>
      </c>
      <c r="M88" s="204">
        <v>156449907.69</v>
      </c>
      <c r="N88" s="203">
        <v>0</v>
      </c>
      <c r="O88" s="204">
        <v>0</v>
      </c>
      <c r="P88" s="231">
        <v>6612</v>
      </c>
      <c r="Q88" s="232">
        <v>103462356.62</v>
      </c>
      <c r="R88" s="231">
        <v>4648</v>
      </c>
      <c r="S88" s="232">
        <v>59266278.689999998</v>
      </c>
      <c r="T88" s="231">
        <v>11199</v>
      </c>
      <c r="U88" s="232">
        <v>161804195.53999999</v>
      </c>
      <c r="V88" s="231">
        <v>61</v>
      </c>
      <c r="W88" s="232">
        <v>924439.77</v>
      </c>
    </row>
    <row r="89" spans="1:23" x14ac:dyDescent="0.25">
      <c r="B89" s="202" t="s">
        <v>928</v>
      </c>
      <c r="C89" s="599" t="s">
        <v>2</v>
      </c>
      <c r="D89" s="374"/>
      <c r="E89" s="202" t="s">
        <v>1037</v>
      </c>
      <c r="F89" s="210">
        <v>9003</v>
      </c>
      <c r="G89" s="40">
        <v>2.15372985438461E-2</v>
      </c>
      <c r="H89" s="41">
        <v>156019331.19</v>
      </c>
      <c r="I89" s="40">
        <v>2.3938433629517999E-2</v>
      </c>
      <c r="J89" s="203">
        <v>1049</v>
      </c>
      <c r="K89" s="204">
        <v>8391941.6400000006</v>
      </c>
      <c r="L89" s="203">
        <v>7954</v>
      </c>
      <c r="M89" s="204">
        <v>147627389.55000001</v>
      </c>
      <c r="N89" s="203">
        <v>0</v>
      </c>
      <c r="O89" s="204">
        <v>0</v>
      </c>
      <c r="P89" s="231">
        <v>5288</v>
      </c>
      <c r="Q89" s="232">
        <v>99686772.25</v>
      </c>
      <c r="R89" s="231">
        <v>3715</v>
      </c>
      <c r="S89" s="232">
        <v>56332558.939999998</v>
      </c>
      <c r="T89" s="231">
        <v>8906</v>
      </c>
      <c r="U89" s="232">
        <v>154188766.93000001</v>
      </c>
      <c r="V89" s="231">
        <v>97</v>
      </c>
      <c r="W89" s="232">
        <v>1830564.26</v>
      </c>
    </row>
    <row r="90" spans="1:23" x14ac:dyDescent="0.25">
      <c r="B90" s="89" t="s">
        <v>928</v>
      </c>
      <c r="C90" s="607" t="s">
        <v>2</v>
      </c>
      <c r="D90" s="374"/>
      <c r="E90" s="89" t="s">
        <v>1038</v>
      </c>
      <c r="F90" s="212">
        <v>7571</v>
      </c>
      <c r="G90" s="215">
        <v>1.81116169360723E-2</v>
      </c>
      <c r="H90" s="214">
        <v>75985782.060000002</v>
      </c>
      <c r="I90" s="215">
        <v>1.1658687335450601E-2</v>
      </c>
      <c r="J90" s="203">
        <v>2269</v>
      </c>
      <c r="K90" s="204">
        <v>11775887.59</v>
      </c>
      <c r="L90" s="203">
        <v>5300</v>
      </c>
      <c r="M90" s="204">
        <v>64181795.759999998</v>
      </c>
      <c r="N90" s="203">
        <v>2</v>
      </c>
      <c r="O90" s="204">
        <v>28098.71</v>
      </c>
      <c r="P90" s="231">
        <v>2449</v>
      </c>
      <c r="Q90" s="232">
        <v>32629252.690000001</v>
      </c>
      <c r="R90" s="231">
        <v>5122</v>
      </c>
      <c r="S90" s="232">
        <v>43356529.369999997</v>
      </c>
      <c r="T90" s="231">
        <v>7400</v>
      </c>
      <c r="U90" s="232">
        <v>74608338.260000005</v>
      </c>
      <c r="V90" s="231">
        <v>171</v>
      </c>
      <c r="W90" s="232">
        <v>1377443.8</v>
      </c>
    </row>
    <row r="91" spans="1:23" x14ac:dyDescent="0.25">
      <c r="B91" s="202" t="s">
        <v>928</v>
      </c>
      <c r="C91" s="599" t="s">
        <v>2</v>
      </c>
      <c r="D91" s="374"/>
      <c r="E91" s="202" t="s">
        <v>1039</v>
      </c>
      <c r="F91" s="210">
        <v>121</v>
      </c>
      <c r="G91" s="40">
        <v>2.8946052691384801E-4</v>
      </c>
      <c r="H91" s="41">
        <v>382053.47</v>
      </c>
      <c r="I91" s="40">
        <v>5.8619413150697202E-5</v>
      </c>
      <c r="J91" s="203">
        <v>79</v>
      </c>
      <c r="K91" s="204">
        <v>204899.9</v>
      </c>
      <c r="L91" s="203">
        <v>42</v>
      </c>
      <c r="M91" s="204">
        <v>177153.57</v>
      </c>
      <c r="N91" s="203">
        <v>0</v>
      </c>
      <c r="O91" s="204">
        <v>0</v>
      </c>
      <c r="P91" s="231">
        <v>1</v>
      </c>
      <c r="Q91" s="232">
        <v>1404.89</v>
      </c>
      <c r="R91" s="231">
        <v>120</v>
      </c>
      <c r="S91" s="232">
        <v>380648.58</v>
      </c>
      <c r="T91" s="231">
        <v>121</v>
      </c>
      <c r="U91" s="232">
        <v>382053.47</v>
      </c>
      <c r="V91" s="231">
        <v>0</v>
      </c>
      <c r="W91" s="232">
        <v>0</v>
      </c>
    </row>
    <row r="92" spans="1:23" x14ac:dyDescent="0.25">
      <c r="B92" s="89" t="s">
        <v>928</v>
      </c>
      <c r="C92" s="607" t="s">
        <v>2</v>
      </c>
      <c r="D92" s="374"/>
      <c r="E92" s="89" t="s">
        <v>1040</v>
      </c>
      <c r="F92" s="212">
        <v>433</v>
      </c>
      <c r="G92" s="215">
        <v>1.03583808391485E-3</v>
      </c>
      <c r="H92" s="214">
        <v>1920761.26</v>
      </c>
      <c r="I92" s="215">
        <v>2.9470717243791498E-4</v>
      </c>
      <c r="J92" s="203">
        <v>215</v>
      </c>
      <c r="K92" s="204">
        <v>647154.62</v>
      </c>
      <c r="L92" s="203">
        <v>218</v>
      </c>
      <c r="M92" s="204">
        <v>1273606.6399999999</v>
      </c>
      <c r="N92" s="203">
        <v>0</v>
      </c>
      <c r="O92" s="204">
        <v>0</v>
      </c>
      <c r="P92" s="231">
        <v>7</v>
      </c>
      <c r="Q92" s="232">
        <v>0</v>
      </c>
      <c r="R92" s="231">
        <v>426</v>
      </c>
      <c r="S92" s="232">
        <v>1920761.26</v>
      </c>
      <c r="T92" s="231">
        <v>433</v>
      </c>
      <c r="U92" s="232">
        <v>1920761.26</v>
      </c>
      <c r="V92" s="231">
        <v>0</v>
      </c>
      <c r="W92" s="232">
        <v>0</v>
      </c>
    </row>
    <row r="93" spans="1:23" x14ac:dyDescent="0.25">
      <c r="B93" s="202" t="s">
        <v>928</v>
      </c>
      <c r="C93" s="599" t="s">
        <v>2</v>
      </c>
      <c r="D93" s="374"/>
      <c r="E93" s="202" t="s">
        <v>1041</v>
      </c>
      <c r="F93" s="210">
        <v>4</v>
      </c>
      <c r="G93" s="40">
        <v>9.5689430384743304E-6</v>
      </c>
      <c r="H93" s="41">
        <v>4300.8900000000003</v>
      </c>
      <c r="I93" s="40">
        <v>6.5989623867492203E-7</v>
      </c>
      <c r="J93" s="203">
        <v>3</v>
      </c>
      <c r="K93" s="204">
        <v>1574.63</v>
      </c>
      <c r="L93" s="203">
        <v>1</v>
      </c>
      <c r="M93" s="204">
        <v>2726.26</v>
      </c>
      <c r="N93" s="203">
        <v>0</v>
      </c>
      <c r="O93" s="204">
        <v>0</v>
      </c>
      <c r="P93" s="231">
        <v>0</v>
      </c>
      <c r="Q93" s="232">
        <v>0</v>
      </c>
      <c r="R93" s="231">
        <v>4</v>
      </c>
      <c r="S93" s="232">
        <v>4300.8900000000003</v>
      </c>
      <c r="T93" s="231">
        <v>4</v>
      </c>
      <c r="U93" s="232">
        <v>4300.8900000000003</v>
      </c>
      <c r="V93" s="231">
        <v>0</v>
      </c>
      <c r="W93" s="232">
        <v>0</v>
      </c>
    </row>
    <row r="94" spans="1:23" x14ac:dyDescent="0.25">
      <c r="B94" s="89" t="s">
        <v>928</v>
      </c>
      <c r="C94" s="607" t="s">
        <v>2</v>
      </c>
      <c r="D94" s="374"/>
      <c r="E94" s="89" t="s">
        <v>1042</v>
      </c>
      <c r="F94" s="212">
        <v>1655</v>
      </c>
      <c r="G94" s="215">
        <v>3.9591501821687504E-3</v>
      </c>
      <c r="H94" s="214">
        <v>17249583.550000001</v>
      </c>
      <c r="I94" s="215">
        <v>2.64664646232612E-3</v>
      </c>
      <c r="J94" s="203">
        <v>160</v>
      </c>
      <c r="K94" s="204">
        <v>861492.55</v>
      </c>
      <c r="L94" s="203">
        <v>1493</v>
      </c>
      <c r="M94" s="204">
        <v>16364840.800000001</v>
      </c>
      <c r="N94" s="203">
        <v>2</v>
      </c>
      <c r="O94" s="204">
        <v>23250.2</v>
      </c>
      <c r="P94" s="231">
        <v>978</v>
      </c>
      <c r="Q94" s="232">
        <v>10541155.82</v>
      </c>
      <c r="R94" s="231">
        <v>677</v>
      </c>
      <c r="S94" s="232">
        <v>6708427.7300000004</v>
      </c>
      <c r="T94" s="231">
        <v>1648</v>
      </c>
      <c r="U94" s="232">
        <v>17187008.850000001</v>
      </c>
      <c r="V94" s="231">
        <v>7</v>
      </c>
      <c r="W94" s="232">
        <v>62574.7</v>
      </c>
    </row>
    <row r="95" spans="1:23" x14ac:dyDescent="0.25">
      <c r="B95" s="202" t="s">
        <v>928</v>
      </c>
      <c r="C95" s="599" t="s">
        <v>2</v>
      </c>
      <c r="D95" s="374"/>
      <c r="E95" s="202" t="s">
        <v>1043</v>
      </c>
      <c r="F95" s="210">
        <v>2751</v>
      </c>
      <c r="G95" s="40">
        <v>6.5810405747107198E-3</v>
      </c>
      <c r="H95" s="41">
        <v>32363579.18</v>
      </c>
      <c r="I95" s="40">
        <v>4.9656243640130299E-3</v>
      </c>
      <c r="J95" s="203">
        <v>886</v>
      </c>
      <c r="K95" s="204">
        <v>6207988.5</v>
      </c>
      <c r="L95" s="203">
        <v>1865</v>
      </c>
      <c r="M95" s="204">
        <v>26155590.68</v>
      </c>
      <c r="N95" s="203">
        <v>0</v>
      </c>
      <c r="O95" s="204">
        <v>0</v>
      </c>
      <c r="P95" s="231">
        <v>812</v>
      </c>
      <c r="Q95" s="232">
        <v>12254003.890000001</v>
      </c>
      <c r="R95" s="231">
        <v>1939</v>
      </c>
      <c r="S95" s="232">
        <v>20109575.289999999</v>
      </c>
      <c r="T95" s="231">
        <v>2685</v>
      </c>
      <c r="U95" s="232">
        <v>31726873.66</v>
      </c>
      <c r="V95" s="231">
        <v>66</v>
      </c>
      <c r="W95" s="232">
        <v>636705.52</v>
      </c>
    </row>
    <row r="96" spans="1:23" x14ac:dyDescent="0.25">
      <c r="B96" s="89" t="s">
        <v>928</v>
      </c>
      <c r="C96" s="607" t="s">
        <v>2</v>
      </c>
      <c r="D96" s="374"/>
      <c r="E96" s="89" t="s">
        <v>1044</v>
      </c>
      <c r="F96" s="212">
        <v>157</v>
      </c>
      <c r="G96" s="215">
        <v>3.7558101426011701E-4</v>
      </c>
      <c r="H96" s="214">
        <v>509967.91</v>
      </c>
      <c r="I96" s="215">
        <v>7.8245643495627898E-5</v>
      </c>
      <c r="J96" s="203">
        <v>115</v>
      </c>
      <c r="K96" s="204">
        <v>286074.71999999997</v>
      </c>
      <c r="L96" s="203">
        <v>42</v>
      </c>
      <c r="M96" s="204">
        <v>223893.19</v>
      </c>
      <c r="N96" s="203">
        <v>0</v>
      </c>
      <c r="O96" s="204">
        <v>0</v>
      </c>
      <c r="P96" s="231">
        <v>0</v>
      </c>
      <c r="Q96" s="232">
        <v>0</v>
      </c>
      <c r="R96" s="231">
        <v>157</v>
      </c>
      <c r="S96" s="232">
        <v>509967.91</v>
      </c>
      <c r="T96" s="231">
        <v>157</v>
      </c>
      <c r="U96" s="232">
        <v>509967.91</v>
      </c>
      <c r="V96" s="231">
        <v>0</v>
      </c>
      <c r="W96" s="232">
        <v>0</v>
      </c>
    </row>
    <row r="97" spans="1:23" x14ac:dyDescent="0.25">
      <c r="B97" s="202" t="s">
        <v>928</v>
      </c>
      <c r="C97" s="599" t="s">
        <v>2</v>
      </c>
      <c r="D97" s="374"/>
      <c r="E97" s="202" t="s">
        <v>1045</v>
      </c>
      <c r="F97" s="210">
        <v>665</v>
      </c>
      <c r="G97" s="40">
        <v>1.59083678014636E-3</v>
      </c>
      <c r="H97" s="41">
        <v>3070602.78</v>
      </c>
      <c r="I97" s="40">
        <v>4.7113021374337797E-4</v>
      </c>
      <c r="J97" s="203">
        <v>374</v>
      </c>
      <c r="K97" s="204">
        <v>1192055.53</v>
      </c>
      <c r="L97" s="203">
        <v>291</v>
      </c>
      <c r="M97" s="204">
        <v>1878547.25</v>
      </c>
      <c r="N97" s="203">
        <v>0</v>
      </c>
      <c r="O97" s="204">
        <v>0</v>
      </c>
      <c r="P97" s="231">
        <v>0</v>
      </c>
      <c r="Q97" s="232">
        <v>0</v>
      </c>
      <c r="R97" s="231">
        <v>665</v>
      </c>
      <c r="S97" s="232">
        <v>3070602.78</v>
      </c>
      <c r="T97" s="231">
        <v>662</v>
      </c>
      <c r="U97" s="232">
        <v>3058032.6400000001</v>
      </c>
      <c r="V97" s="231">
        <v>3</v>
      </c>
      <c r="W97" s="232">
        <v>12570.14</v>
      </c>
    </row>
    <row r="98" spans="1:23" x14ac:dyDescent="0.25">
      <c r="A98" s="190" t="s">
        <v>2</v>
      </c>
      <c r="B98" s="207" t="s">
        <v>1046</v>
      </c>
      <c r="C98" s="616" t="s">
        <v>2</v>
      </c>
      <c r="D98" s="417"/>
      <c r="E98" s="207" t="s">
        <v>2</v>
      </c>
      <c r="F98" s="216">
        <v>54249</v>
      </c>
      <c r="G98" s="217">
        <v>0.12977639772354799</v>
      </c>
      <c r="H98" s="218">
        <v>657268835.09000003</v>
      </c>
      <c r="I98" s="217">
        <v>0.100846390415504</v>
      </c>
      <c r="J98" s="208">
        <v>9238</v>
      </c>
      <c r="K98" s="209">
        <v>46660111.899999999</v>
      </c>
      <c r="L98" s="208">
        <v>45007</v>
      </c>
      <c r="M98" s="209">
        <v>610557374.27999997</v>
      </c>
      <c r="N98" s="208">
        <v>4</v>
      </c>
      <c r="O98" s="209">
        <v>51348.91</v>
      </c>
      <c r="P98" s="234">
        <v>28406</v>
      </c>
      <c r="Q98" s="235">
        <v>408189894.98000002</v>
      </c>
      <c r="R98" s="234">
        <v>25843</v>
      </c>
      <c r="S98" s="235">
        <v>249078940.11000001</v>
      </c>
      <c r="T98" s="234">
        <v>53614</v>
      </c>
      <c r="U98" s="235">
        <v>648335268.46000004</v>
      </c>
      <c r="V98" s="234">
        <v>635</v>
      </c>
      <c r="W98" s="235">
        <v>8933566.6300000008</v>
      </c>
    </row>
    <row r="99" spans="1:23" x14ac:dyDescent="0.25">
      <c r="B99" s="89" t="s">
        <v>929</v>
      </c>
      <c r="C99" s="607" t="s">
        <v>2</v>
      </c>
      <c r="D99" s="374"/>
      <c r="E99" s="89" t="s">
        <v>1047</v>
      </c>
      <c r="F99" s="212">
        <v>821</v>
      </c>
      <c r="G99" s="215">
        <v>1.96402555864686E-3</v>
      </c>
      <c r="H99" s="214">
        <v>9546035.9900000002</v>
      </c>
      <c r="I99" s="215">
        <v>1.46467201999038E-3</v>
      </c>
      <c r="J99" s="203">
        <v>659</v>
      </c>
      <c r="K99" s="204">
        <v>6175496.04</v>
      </c>
      <c r="L99" s="203">
        <v>113</v>
      </c>
      <c r="M99" s="204">
        <v>2264424.96</v>
      </c>
      <c r="N99" s="203">
        <v>49</v>
      </c>
      <c r="O99" s="204">
        <v>1106114.99</v>
      </c>
      <c r="P99" s="231">
        <v>213</v>
      </c>
      <c r="Q99" s="232">
        <v>2097483.83</v>
      </c>
      <c r="R99" s="231">
        <v>608</v>
      </c>
      <c r="S99" s="232">
        <v>7448552.1600000001</v>
      </c>
      <c r="T99" s="231">
        <v>211</v>
      </c>
      <c r="U99" s="232">
        <v>2514593.5</v>
      </c>
      <c r="V99" s="231">
        <v>610</v>
      </c>
      <c r="W99" s="232">
        <v>7031442.4900000002</v>
      </c>
    </row>
    <row r="100" spans="1:23" x14ac:dyDescent="0.25">
      <c r="B100" s="202" t="s">
        <v>929</v>
      </c>
      <c r="C100" s="599" t="s">
        <v>2</v>
      </c>
      <c r="D100" s="374"/>
      <c r="E100" s="202" t="s">
        <v>1048</v>
      </c>
      <c r="F100" s="210">
        <v>1500</v>
      </c>
      <c r="G100" s="40">
        <v>3.5883536394278699E-3</v>
      </c>
      <c r="H100" s="41">
        <v>27041704.48</v>
      </c>
      <c r="I100" s="40">
        <v>4.14907590608241E-3</v>
      </c>
      <c r="J100" s="203">
        <v>210</v>
      </c>
      <c r="K100" s="204">
        <v>2225839.64</v>
      </c>
      <c r="L100" s="203">
        <v>1290</v>
      </c>
      <c r="M100" s="204">
        <v>24815864.84</v>
      </c>
      <c r="N100" s="203">
        <v>0</v>
      </c>
      <c r="O100" s="204">
        <v>0</v>
      </c>
      <c r="P100" s="231">
        <v>434</v>
      </c>
      <c r="Q100" s="232">
        <v>9179598.8599999994</v>
      </c>
      <c r="R100" s="231">
        <v>1066</v>
      </c>
      <c r="S100" s="232">
        <v>17862105.620000001</v>
      </c>
      <c r="T100" s="231">
        <v>1465</v>
      </c>
      <c r="U100" s="232">
        <v>26375868.75</v>
      </c>
      <c r="V100" s="231">
        <v>35</v>
      </c>
      <c r="W100" s="232">
        <v>665835.73</v>
      </c>
    </row>
    <row r="101" spans="1:23" x14ac:dyDescent="0.25">
      <c r="B101" s="89" t="s">
        <v>929</v>
      </c>
      <c r="C101" s="607" t="s">
        <v>2</v>
      </c>
      <c r="D101" s="374"/>
      <c r="E101" s="89" t="s">
        <v>1049</v>
      </c>
      <c r="F101" s="212">
        <v>280</v>
      </c>
      <c r="G101" s="215">
        <v>6.6982601269320304E-4</v>
      </c>
      <c r="H101" s="214">
        <v>1506056.2</v>
      </c>
      <c r="I101" s="215">
        <v>2.31077944707501E-4</v>
      </c>
      <c r="J101" s="203">
        <v>174</v>
      </c>
      <c r="K101" s="204">
        <v>597335.46</v>
      </c>
      <c r="L101" s="203">
        <v>106</v>
      </c>
      <c r="M101" s="204">
        <v>908720.74</v>
      </c>
      <c r="N101" s="203">
        <v>0</v>
      </c>
      <c r="O101" s="204">
        <v>0</v>
      </c>
      <c r="P101" s="231">
        <v>0</v>
      </c>
      <c r="Q101" s="232">
        <v>0</v>
      </c>
      <c r="R101" s="231">
        <v>280</v>
      </c>
      <c r="S101" s="232">
        <v>1506056.2</v>
      </c>
      <c r="T101" s="231">
        <v>280</v>
      </c>
      <c r="U101" s="232">
        <v>1506056.2</v>
      </c>
      <c r="V101" s="231">
        <v>0</v>
      </c>
      <c r="W101" s="232">
        <v>0</v>
      </c>
    </row>
    <row r="102" spans="1:23" x14ac:dyDescent="0.25">
      <c r="B102" s="202" t="s">
        <v>929</v>
      </c>
      <c r="C102" s="599" t="s">
        <v>2</v>
      </c>
      <c r="D102" s="374"/>
      <c r="E102" s="202" t="s">
        <v>1050</v>
      </c>
      <c r="F102" s="210">
        <v>1277</v>
      </c>
      <c r="G102" s="40">
        <v>3.0548850650329298E-3</v>
      </c>
      <c r="H102" s="41">
        <v>10151075.619999999</v>
      </c>
      <c r="I102" s="40">
        <v>1.5575047537004401E-3</v>
      </c>
      <c r="J102" s="203">
        <v>1007</v>
      </c>
      <c r="K102" s="204">
        <v>6678783.3300000001</v>
      </c>
      <c r="L102" s="203">
        <v>172</v>
      </c>
      <c r="M102" s="204">
        <v>2028351.63</v>
      </c>
      <c r="N102" s="203">
        <v>98</v>
      </c>
      <c r="O102" s="204">
        <v>1443940.66</v>
      </c>
      <c r="P102" s="231">
        <v>417</v>
      </c>
      <c r="Q102" s="232">
        <v>3730899.79</v>
      </c>
      <c r="R102" s="231">
        <v>860</v>
      </c>
      <c r="S102" s="232">
        <v>6420175.8300000001</v>
      </c>
      <c r="T102" s="231">
        <v>503</v>
      </c>
      <c r="U102" s="232">
        <v>4110927.63</v>
      </c>
      <c r="V102" s="231">
        <v>774</v>
      </c>
      <c r="W102" s="232">
        <v>6040147.9900000002</v>
      </c>
    </row>
    <row r="103" spans="1:23" x14ac:dyDescent="0.25">
      <c r="B103" s="89" t="s">
        <v>929</v>
      </c>
      <c r="C103" s="607" t="s">
        <v>2</v>
      </c>
      <c r="D103" s="374"/>
      <c r="E103" s="89" t="s">
        <v>1051</v>
      </c>
      <c r="F103" s="212">
        <v>3</v>
      </c>
      <c r="G103" s="215">
        <v>7.1767072788557504E-6</v>
      </c>
      <c r="H103" s="214">
        <v>64691.42</v>
      </c>
      <c r="I103" s="215">
        <v>9.9257653026558699E-6</v>
      </c>
      <c r="J103" s="203">
        <v>1</v>
      </c>
      <c r="K103" s="204">
        <v>14903.25</v>
      </c>
      <c r="L103" s="203">
        <v>2</v>
      </c>
      <c r="M103" s="204">
        <v>49788.17</v>
      </c>
      <c r="N103" s="203">
        <v>0</v>
      </c>
      <c r="O103" s="204">
        <v>0</v>
      </c>
      <c r="P103" s="231">
        <v>2</v>
      </c>
      <c r="Q103" s="232">
        <v>38439.480000000003</v>
      </c>
      <c r="R103" s="231">
        <v>1</v>
      </c>
      <c r="S103" s="232">
        <v>26251.94</v>
      </c>
      <c r="T103" s="231">
        <v>2</v>
      </c>
      <c r="U103" s="232">
        <v>49788.17</v>
      </c>
      <c r="V103" s="231">
        <v>1</v>
      </c>
      <c r="W103" s="232">
        <v>14903.25</v>
      </c>
    </row>
    <row r="104" spans="1:23" x14ac:dyDescent="0.25">
      <c r="B104" s="202" t="s">
        <v>929</v>
      </c>
      <c r="C104" s="599" t="s">
        <v>2</v>
      </c>
      <c r="D104" s="374"/>
      <c r="E104" s="202" t="s">
        <v>1052</v>
      </c>
      <c r="F104" s="210">
        <v>9</v>
      </c>
      <c r="G104" s="40">
        <v>2.1530121836567201E-5</v>
      </c>
      <c r="H104" s="41">
        <v>160816.42000000001</v>
      </c>
      <c r="I104" s="40">
        <v>2.46744628844649E-5</v>
      </c>
      <c r="J104" s="203">
        <v>4</v>
      </c>
      <c r="K104" s="204">
        <v>20337.099999999999</v>
      </c>
      <c r="L104" s="203">
        <v>5</v>
      </c>
      <c r="M104" s="204">
        <v>140479.32</v>
      </c>
      <c r="N104" s="203">
        <v>0</v>
      </c>
      <c r="O104" s="204">
        <v>0</v>
      </c>
      <c r="P104" s="231">
        <v>2</v>
      </c>
      <c r="Q104" s="232">
        <v>63527.71</v>
      </c>
      <c r="R104" s="231">
        <v>7</v>
      </c>
      <c r="S104" s="232">
        <v>97288.71</v>
      </c>
      <c r="T104" s="231">
        <v>7</v>
      </c>
      <c r="U104" s="232">
        <v>100323.72</v>
      </c>
      <c r="V104" s="231">
        <v>2</v>
      </c>
      <c r="W104" s="232">
        <v>60492.7</v>
      </c>
    </row>
    <row r="105" spans="1:23" x14ac:dyDescent="0.25">
      <c r="B105" s="89" t="s">
        <v>929</v>
      </c>
      <c r="C105" s="607" t="s">
        <v>2</v>
      </c>
      <c r="D105" s="374"/>
      <c r="E105" s="89" t="s">
        <v>1053</v>
      </c>
      <c r="F105" s="212">
        <v>458</v>
      </c>
      <c r="G105" s="215">
        <v>1.09564397790531E-3</v>
      </c>
      <c r="H105" s="214">
        <v>4373471.49</v>
      </c>
      <c r="I105" s="215">
        <v>6.7103259702131499E-4</v>
      </c>
      <c r="J105" s="203">
        <v>343</v>
      </c>
      <c r="K105" s="204">
        <v>2573971.2000000002</v>
      </c>
      <c r="L105" s="203">
        <v>78</v>
      </c>
      <c r="M105" s="204">
        <v>1158403.6100000001</v>
      </c>
      <c r="N105" s="203">
        <v>37</v>
      </c>
      <c r="O105" s="204">
        <v>641096.68000000005</v>
      </c>
      <c r="P105" s="231">
        <v>160</v>
      </c>
      <c r="Q105" s="232">
        <v>1720555.69</v>
      </c>
      <c r="R105" s="231">
        <v>298</v>
      </c>
      <c r="S105" s="232">
        <v>2652915.7999999998</v>
      </c>
      <c r="T105" s="231">
        <v>144</v>
      </c>
      <c r="U105" s="232">
        <v>1543390</v>
      </c>
      <c r="V105" s="231">
        <v>314</v>
      </c>
      <c r="W105" s="232">
        <v>2830081.49</v>
      </c>
    </row>
    <row r="106" spans="1:23" x14ac:dyDescent="0.25">
      <c r="B106" s="202" t="s">
        <v>929</v>
      </c>
      <c r="C106" s="599" t="s">
        <v>2</v>
      </c>
      <c r="D106" s="374"/>
      <c r="E106" s="202" t="s">
        <v>1054</v>
      </c>
      <c r="F106" s="210">
        <v>133</v>
      </c>
      <c r="G106" s="40">
        <v>3.1816735602927101E-4</v>
      </c>
      <c r="H106" s="41">
        <v>998983.84</v>
      </c>
      <c r="I106" s="40">
        <v>1.5327657264264599E-4</v>
      </c>
      <c r="J106" s="203">
        <v>100</v>
      </c>
      <c r="K106" s="204">
        <v>639347.27</v>
      </c>
      <c r="L106" s="203">
        <v>31</v>
      </c>
      <c r="M106" s="204">
        <v>332837.42</v>
      </c>
      <c r="N106" s="203">
        <v>2</v>
      </c>
      <c r="O106" s="204">
        <v>26799.15</v>
      </c>
      <c r="P106" s="231">
        <v>6</v>
      </c>
      <c r="Q106" s="232">
        <v>62456.26</v>
      </c>
      <c r="R106" s="231">
        <v>127</v>
      </c>
      <c r="S106" s="232">
        <v>936527.58</v>
      </c>
      <c r="T106" s="231">
        <v>96</v>
      </c>
      <c r="U106" s="232">
        <v>739667.61</v>
      </c>
      <c r="V106" s="231">
        <v>37</v>
      </c>
      <c r="W106" s="232">
        <v>259316.23</v>
      </c>
    </row>
    <row r="107" spans="1:23" x14ac:dyDescent="0.25">
      <c r="B107" s="89" t="s">
        <v>929</v>
      </c>
      <c r="C107" s="607" t="s">
        <v>2</v>
      </c>
      <c r="D107" s="374"/>
      <c r="E107" s="89" t="s">
        <v>1055</v>
      </c>
      <c r="F107" s="212">
        <v>7</v>
      </c>
      <c r="G107" s="215">
        <v>1.67456503173301E-5</v>
      </c>
      <c r="H107" s="214">
        <v>42371.43</v>
      </c>
      <c r="I107" s="215">
        <v>6.5011537807936802E-6</v>
      </c>
      <c r="J107" s="203">
        <v>6</v>
      </c>
      <c r="K107" s="204">
        <v>30915.99</v>
      </c>
      <c r="L107" s="203">
        <v>1</v>
      </c>
      <c r="M107" s="204">
        <v>11455.44</v>
      </c>
      <c r="N107" s="203">
        <v>0</v>
      </c>
      <c r="O107" s="204">
        <v>0</v>
      </c>
      <c r="P107" s="231">
        <v>0</v>
      </c>
      <c r="Q107" s="232">
        <v>0</v>
      </c>
      <c r="R107" s="231">
        <v>7</v>
      </c>
      <c r="S107" s="232">
        <v>42371.43</v>
      </c>
      <c r="T107" s="231">
        <v>3</v>
      </c>
      <c r="U107" s="232">
        <v>24485.94</v>
      </c>
      <c r="V107" s="231">
        <v>4</v>
      </c>
      <c r="W107" s="232">
        <v>17885.490000000002</v>
      </c>
    </row>
    <row r="108" spans="1:23" x14ac:dyDescent="0.25">
      <c r="B108" s="202" t="s">
        <v>929</v>
      </c>
      <c r="C108" s="599" t="s">
        <v>2</v>
      </c>
      <c r="D108" s="374"/>
      <c r="E108" s="202" t="s">
        <v>1056</v>
      </c>
      <c r="F108" s="210">
        <v>752</v>
      </c>
      <c r="G108" s="40">
        <v>1.7989612912331699E-3</v>
      </c>
      <c r="H108" s="41">
        <v>22889522.359999999</v>
      </c>
      <c r="I108" s="40">
        <v>3.5119962869149201E-3</v>
      </c>
      <c r="J108" s="203">
        <v>208</v>
      </c>
      <c r="K108" s="204">
        <v>2888568.63</v>
      </c>
      <c r="L108" s="203">
        <v>533</v>
      </c>
      <c r="M108" s="204">
        <v>19586526.010000002</v>
      </c>
      <c r="N108" s="203">
        <v>11</v>
      </c>
      <c r="O108" s="204">
        <v>414427.72</v>
      </c>
      <c r="P108" s="231">
        <v>581</v>
      </c>
      <c r="Q108" s="232">
        <v>18669830.210000001</v>
      </c>
      <c r="R108" s="231">
        <v>171</v>
      </c>
      <c r="S108" s="232">
        <v>4219692.1500000004</v>
      </c>
      <c r="T108" s="231">
        <v>689</v>
      </c>
      <c r="U108" s="232">
        <v>21073546.870000001</v>
      </c>
      <c r="V108" s="231">
        <v>63</v>
      </c>
      <c r="W108" s="232">
        <v>1815975.49</v>
      </c>
    </row>
    <row r="109" spans="1:23" x14ac:dyDescent="0.25">
      <c r="B109" s="89" t="s">
        <v>929</v>
      </c>
      <c r="C109" s="607" t="s">
        <v>2</v>
      </c>
      <c r="D109" s="374"/>
      <c r="E109" s="89" t="s">
        <v>1057</v>
      </c>
      <c r="F109" s="212">
        <v>375</v>
      </c>
      <c r="G109" s="215">
        <v>8.9708840985696801E-4</v>
      </c>
      <c r="H109" s="214">
        <v>8595260.1400000006</v>
      </c>
      <c r="I109" s="215">
        <v>1.31879211903082E-3</v>
      </c>
      <c r="J109" s="203">
        <v>134</v>
      </c>
      <c r="K109" s="204">
        <v>1824505.95</v>
      </c>
      <c r="L109" s="203">
        <v>231</v>
      </c>
      <c r="M109" s="204">
        <v>6492672.4100000001</v>
      </c>
      <c r="N109" s="203">
        <v>10</v>
      </c>
      <c r="O109" s="204">
        <v>278081.78000000003</v>
      </c>
      <c r="P109" s="231">
        <v>128</v>
      </c>
      <c r="Q109" s="232">
        <v>3546530.85</v>
      </c>
      <c r="R109" s="231">
        <v>247</v>
      </c>
      <c r="S109" s="232">
        <v>5048729.29</v>
      </c>
      <c r="T109" s="231">
        <v>308</v>
      </c>
      <c r="U109" s="232">
        <v>7320848.4100000001</v>
      </c>
      <c r="V109" s="231">
        <v>67</v>
      </c>
      <c r="W109" s="232">
        <v>1274411.73</v>
      </c>
    </row>
    <row r="110" spans="1:23" x14ac:dyDescent="0.25">
      <c r="B110" s="202" t="s">
        <v>929</v>
      </c>
      <c r="C110" s="599" t="s">
        <v>2</v>
      </c>
      <c r="D110" s="374"/>
      <c r="E110" s="202" t="s">
        <v>1058</v>
      </c>
      <c r="F110" s="210">
        <v>113</v>
      </c>
      <c r="G110" s="40">
        <v>2.7032264083690002E-4</v>
      </c>
      <c r="H110" s="41">
        <v>504514.33</v>
      </c>
      <c r="I110" s="40">
        <v>7.7408887166283797E-5</v>
      </c>
      <c r="J110" s="203">
        <v>81</v>
      </c>
      <c r="K110" s="204">
        <v>320500.7</v>
      </c>
      <c r="L110" s="203">
        <v>32</v>
      </c>
      <c r="M110" s="204">
        <v>184013.63</v>
      </c>
      <c r="N110" s="203">
        <v>0</v>
      </c>
      <c r="O110" s="204">
        <v>0</v>
      </c>
      <c r="P110" s="231">
        <v>0</v>
      </c>
      <c r="Q110" s="232">
        <v>0</v>
      </c>
      <c r="R110" s="231">
        <v>113</v>
      </c>
      <c r="S110" s="232">
        <v>504514.33</v>
      </c>
      <c r="T110" s="231">
        <v>113</v>
      </c>
      <c r="U110" s="232">
        <v>504514.33</v>
      </c>
      <c r="V110" s="231">
        <v>0</v>
      </c>
      <c r="W110" s="232">
        <v>0</v>
      </c>
    </row>
    <row r="111" spans="1:23" x14ac:dyDescent="0.25">
      <c r="B111" s="89" t="s">
        <v>929</v>
      </c>
      <c r="C111" s="607" t="s">
        <v>2</v>
      </c>
      <c r="D111" s="374"/>
      <c r="E111" s="89" t="s">
        <v>1059</v>
      </c>
      <c r="F111" s="212">
        <v>1</v>
      </c>
      <c r="G111" s="215">
        <v>2.3922357596185801E-6</v>
      </c>
      <c r="H111" s="214">
        <v>0</v>
      </c>
      <c r="I111" s="215">
        <v>0</v>
      </c>
      <c r="J111" s="203">
        <v>0</v>
      </c>
      <c r="K111" s="204">
        <v>0</v>
      </c>
      <c r="L111" s="203">
        <v>0</v>
      </c>
      <c r="M111" s="204">
        <v>0</v>
      </c>
      <c r="N111" s="203">
        <v>1</v>
      </c>
      <c r="O111" s="204">
        <v>0</v>
      </c>
      <c r="P111" s="231">
        <v>0</v>
      </c>
      <c r="Q111" s="232">
        <v>0</v>
      </c>
      <c r="R111" s="231">
        <v>1</v>
      </c>
      <c r="S111" s="232">
        <v>0</v>
      </c>
      <c r="T111" s="231">
        <v>0</v>
      </c>
      <c r="U111" s="232">
        <v>0</v>
      </c>
      <c r="V111" s="231">
        <v>1</v>
      </c>
      <c r="W111" s="232">
        <v>0</v>
      </c>
    </row>
    <row r="112" spans="1:23" x14ac:dyDescent="0.25">
      <c r="B112" s="202" t="s">
        <v>929</v>
      </c>
      <c r="C112" s="599" t="s">
        <v>2</v>
      </c>
      <c r="D112" s="374"/>
      <c r="E112" s="202" t="s">
        <v>1060</v>
      </c>
      <c r="F112" s="210">
        <v>2143</v>
      </c>
      <c r="G112" s="40">
        <v>5.1265612328626198E-3</v>
      </c>
      <c r="H112" s="41">
        <v>27260385.82</v>
      </c>
      <c r="I112" s="40">
        <v>4.1826287274134297E-3</v>
      </c>
      <c r="J112" s="203">
        <v>1899</v>
      </c>
      <c r="K112" s="204">
        <v>21663745.550000001</v>
      </c>
      <c r="L112" s="203">
        <v>14</v>
      </c>
      <c r="M112" s="204">
        <v>317449.90999999997</v>
      </c>
      <c r="N112" s="203">
        <v>230</v>
      </c>
      <c r="O112" s="204">
        <v>5279190.3600000003</v>
      </c>
      <c r="P112" s="231">
        <v>1006</v>
      </c>
      <c r="Q112" s="232">
        <v>12797144.529999999</v>
      </c>
      <c r="R112" s="231">
        <v>1137</v>
      </c>
      <c r="S112" s="232">
        <v>14463241.289999999</v>
      </c>
      <c r="T112" s="231">
        <v>322</v>
      </c>
      <c r="U112" s="232">
        <v>4238644.3</v>
      </c>
      <c r="V112" s="231">
        <v>1821</v>
      </c>
      <c r="W112" s="232">
        <v>23021741.52</v>
      </c>
    </row>
    <row r="113" spans="2:23" x14ac:dyDescent="0.25">
      <c r="B113" s="89" t="s">
        <v>929</v>
      </c>
      <c r="C113" s="607" t="s">
        <v>2</v>
      </c>
      <c r="D113" s="374"/>
      <c r="E113" s="89" t="s">
        <v>1061</v>
      </c>
      <c r="F113" s="212">
        <v>2</v>
      </c>
      <c r="G113" s="215">
        <v>4.7844715192371601E-6</v>
      </c>
      <c r="H113" s="214">
        <v>10987.3</v>
      </c>
      <c r="I113" s="215">
        <v>1.68580873800375E-6</v>
      </c>
      <c r="J113" s="203">
        <v>2</v>
      </c>
      <c r="K113" s="204">
        <v>10987.3</v>
      </c>
      <c r="L113" s="203">
        <v>0</v>
      </c>
      <c r="M113" s="204">
        <v>0</v>
      </c>
      <c r="N113" s="203">
        <v>0</v>
      </c>
      <c r="O113" s="204">
        <v>0</v>
      </c>
      <c r="P113" s="231">
        <v>0</v>
      </c>
      <c r="Q113" s="232">
        <v>0</v>
      </c>
      <c r="R113" s="231">
        <v>2</v>
      </c>
      <c r="S113" s="232">
        <v>10987.3</v>
      </c>
      <c r="T113" s="231">
        <v>2</v>
      </c>
      <c r="U113" s="232">
        <v>10987.3</v>
      </c>
      <c r="V113" s="231">
        <v>0</v>
      </c>
      <c r="W113" s="232">
        <v>0</v>
      </c>
    </row>
    <row r="114" spans="2:23" x14ac:dyDescent="0.25">
      <c r="B114" s="202" t="s">
        <v>929</v>
      </c>
      <c r="C114" s="599" t="s">
        <v>2</v>
      </c>
      <c r="D114" s="374"/>
      <c r="E114" s="202" t="s">
        <v>1062</v>
      </c>
      <c r="F114" s="210">
        <v>35762</v>
      </c>
      <c r="G114" s="40">
        <v>8.5551135235479706E-2</v>
      </c>
      <c r="H114" s="41">
        <v>443350390.32999998</v>
      </c>
      <c r="I114" s="40">
        <v>6.8024351935023999E-2</v>
      </c>
      <c r="J114" s="203">
        <v>5365</v>
      </c>
      <c r="K114" s="204">
        <v>33538038.120000001</v>
      </c>
      <c r="L114" s="203">
        <v>30397</v>
      </c>
      <c r="M114" s="204">
        <v>409812352.20999998</v>
      </c>
      <c r="N114" s="203">
        <v>0</v>
      </c>
      <c r="O114" s="204">
        <v>0</v>
      </c>
      <c r="P114" s="231">
        <v>15147</v>
      </c>
      <c r="Q114" s="232">
        <v>214331933.72</v>
      </c>
      <c r="R114" s="231">
        <v>20615</v>
      </c>
      <c r="S114" s="232">
        <v>229018456.61000001</v>
      </c>
      <c r="T114" s="231">
        <v>35387</v>
      </c>
      <c r="U114" s="232">
        <v>438301521.19999999</v>
      </c>
      <c r="V114" s="231">
        <v>375</v>
      </c>
      <c r="W114" s="232">
        <v>5048869.13</v>
      </c>
    </row>
    <row r="115" spans="2:23" x14ac:dyDescent="0.25">
      <c r="B115" s="89" t="s">
        <v>929</v>
      </c>
      <c r="C115" s="607" t="s">
        <v>2</v>
      </c>
      <c r="D115" s="374"/>
      <c r="E115" s="89" t="s">
        <v>1063</v>
      </c>
      <c r="F115" s="212">
        <v>10</v>
      </c>
      <c r="G115" s="215">
        <v>2.3922357596185799E-5</v>
      </c>
      <c r="H115" s="214">
        <v>95562.07</v>
      </c>
      <c r="I115" s="215">
        <v>1.4662325833255299E-5</v>
      </c>
      <c r="J115" s="203">
        <v>4</v>
      </c>
      <c r="K115" s="204">
        <v>8439.75</v>
      </c>
      <c r="L115" s="203">
        <v>6</v>
      </c>
      <c r="M115" s="204">
        <v>87122.32</v>
      </c>
      <c r="N115" s="203">
        <v>0</v>
      </c>
      <c r="O115" s="204">
        <v>0</v>
      </c>
      <c r="P115" s="231">
        <v>1</v>
      </c>
      <c r="Q115" s="232">
        <v>24435.71</v>
      </c>
      <c r="R115" s="231">
        <v>9</v>
      </c>
      <c r="S115" s="232">
        <v>71126.36</v>
      </c>
      <c r="T115" s="231">
        <v>10</v>
      </c>
      <c r="U115" s="232">
        <v>95562.07</v>
      </c>
      <c r="V115" s="231">
        <v>0</v>
      </c>
      <c r="W115" s="232">
        <v>0</v>
      </c>
    </row>
    <row r="116" spans="2:23" x14ac:dyDescent="0.25">
      <c r="B116" s="202" t="s">
        <v>929</v>
      </c>
      <c r="C116" s="599" t="s">
        <v>2</v>
      </c>
      <c r="D116" s="374"/>
      <c r="E116" s="202" t="s">
        <v>1064</v>
      </c>
      <c r="F116" s="210">
        <v>417</v>
      </c>
      <c r="G116" s="40">
        <v>9.975623117609491E-4</v>
      </c>
      <c r="H116" s="41">
        <v>2839013.33</v>
      </c>
      <c r="I116" s="40">
        <v>4.3559686902361198E-4</v>
      </c>
      <c r="J116" s="203">
        <v>147</v>
      </c>
      <c r="K116" s="204">
        <v>565012.4</v>
      </c>
      <c r="L116" s="203">
        <v>270</v>
      </c>
      <c r="M116" s="204">
        <v>2274000.9300000002</v>
      </c>
      <c r="N116" s="203">
        <v>0</v>
      </c>
      <c r="O116" s="204">
        <v>0</v>
      </c>
      <c r="P116" s="231">
        <v>109</v>
      </c>
      <c r="Q116" s="232">
        <v>842031.66</v>
      </c>
      <c r="R116" s="231">
        <v>308</v>
      </c>
      <c r="S116" s="232">
        <v>1996981.67</v>
      </c>
      <c r="T116" s="231">
        <v>415</v>
      </c>
      <c r="U116" s="232">
        <v>2834652.86</v>
      </c>
      <c r="V116" s="231">
        <v>2</v>
      </c>
      <c r="W116" s="232">
        <v>4360.47</v>
      </c>
    </row>
    <row r="117" spans="2:23" x14ac:dyDescent="0.25">
      <c r="B117" s="89" t="s">
        <v>929</v>
      </c>
      <c r="C117" s="607" t="s">
        <v>2</v>
      </c>
      <c r="D117" s="374"/>
      <c r="E117" s="89" t="s">
        <v>1065</v>
      </c>
      <c r="F117" s="212">
        <v>43</v>
      </c>
      <c r="G117" s="215">
        <v>1.02866137663599E-4</v>
      </c>
      <c r="H117" s="214">
        <v>1567820.19</v>
      </c>
      <c r="I117" s="215">
        <v>2.4055454715177601E-4</v>
      </c>
      <c r="J117" s="203">
        <v>13</v>
      </c>
      <c r="K117" s="204">
        <v>267381.56</v>
      </c>
      <c r="L117" s="203">
        <v>27</v>
      </c>
      <c r="M117" s="204">
        <v>1166852.43</v>
      </c>
      <c r="N117" s="203">
        <v>3</v>
      </c>
      <c r="O117" s="204">
        <v>133586.20000000001</v>
      </c>
      <c r="P117" s="231">
        <v>29</v>
      </c>
      <c r="Q117" s="232">
        <v>1023204.51</v>
      </c>
      <c r="R117" s="231">
        <v>14</v>
      </c>
      <c r="S117" s="232">
        <v>544615.68000000005</v>
      </c>
      <c r="T117" s="231">
        <v>31</v>
      </c>
      <c r="U117" s="232">
        <v>1178293.3999999999</v>
      </c>
      <c r="V117" s="231">
        <v>12</v>
      </c>
      <c r="W117" s="232">
        <v>389526.79</v>
      </c>
    </row>
    <row r="118" spans="2:23" x14ac:dyDescent="0.25">
      <c r="B118" s="202" t="s">
        <v>929</v>
      </c>
      <c r="C118" s="599" t="s">
        <v>2</v>
      </c>
      <c r="D118" s="374"/>
      <c r="E118" s="202" t="s">
        <v>1066</v>
      </c>
      <c r="F118" s="210">
        <v>4227</v>
      </c>
      <c r="G118" s="40">
        <v>1.01119805559077E-2</v>
      </c>
      <c r="H118" s="41">
        <v>83687423.140000001</v>
      </c>
      <c r="I118" s="40">
        <v>1.2840369261823199E-2</v>
      </c>
      <c r="J118" s="203">
        <v>83</v>
      </c>
      <c r="K118" s="204">
        <v>1155945.57</v>
      </c>
      <c r="L118" s="203">
        <v>4144</v>
      </c>
      <c r="M118" s="204">
        <v>82531477.569999993</v>
      </c>
      <c r="N118" s="203">
        <v>0</v>
      </c>
      <c r="O118" s="204">
        <v>0</v>
      </c>
      <c r="P118" s="231">
        <v>3736</v>
      </c>
      <c r="Q118" s="232">
        <v>72562089.920000002</v>
      </c>
      <c r="R118" s="231">
        <v>491</v>
      </c>
      <c r="S118" s="232">
        <v>11125333.220000001</v>
      </c>
      <c r="T118" s="231">
        <v>3797</v>
      </c>
      <c r="U118" s="232">
        <v>75318272.599999994</v>
      </c>
      <c r="V118" s="231">
        <v>430</v>
      </c>
      <c r="W118" s="232">
        <v>8369150.54</v>
      </c>
    </row>
    <row r="119" spans="2:23" x14ac:dyDescent="0.25">
      <c r="B119" s="89" t="s">
        <v>929</v>
      </c>
      <c r="C119" s="607" t="s">
        <v>2</v>
      </c>
      <c r="D119" s="374"/>
      <c r="E119" s="89" t="s">
        <v>1067</v>
      </c>
      <c r="F119" s="212">
        <v>1468</v>
      </c>
      <c r="G119" s="215">
        <v>3.5118020951200798E-3</v>
      </c>
      <c r="H119" s="214">
        <v>37894117.299999997</v>
      </c>
      <c r="I119" s="215">
        <v>5.8141885689185898E-3</v>
      </c>
      <c r="J119" s="203">
        <v>83</v>
      </c>
      <c r="K119" s="204">
        <v>1652934.62</v>
      </c>
      <c r="L119" s="203">
        <v>1385</v>
      </c>
      <c r="M119" s="204">
        <v>36241182.68</v>
      </c>
      <c r="N119" s="203">
        <v>0</v>
      </c>
      <c r="O119" s="204">
        <v>0</v>
      </c>
      <c r="P119" s="231">
        <v>1231</v>
      </c>
      <c r="Q119" s="232">
        <v>31095640.82</v>
      </c>
      <c r="R119" s="231">
        <v>237</v>
      </c>
      <c r="S119" s="232">
        <v>6798476.4800000004</v>
      </c>
      <c r="T119" s="231">
        <v>1241</v>
      </c>
      <c r="U119" s="232">
        <v>32079675.98</v>
      </c>
      <c r="V119" s="231">
        <v>227</v>
      </c>
      <c r="W119" s="232">
        <v>5814441.3200000003</v>
      </c>
    </row>
    <row r="120" spans="2:23" x14ac:dyDescent="0.25">
      <c r="B120" s="202" t="s">
        <v>929</v>
      </c>
      <c r="C120" s="599" t="s">
        <v>2</v>
      </c>
      <c r="D120" s="374"/>
      <c r="E120" s="202" t="s">
        <v>1068</v>
      </c>
      <c r="F120" s="210">
        <v>211</v>
      </c>
      <c r="G120" s="40">
        <v>5.0476174527952099E-4</v>
      </c>
      <c r="H120" s="41">
        <v>7805631.3700000001</v>
      </c>
      <c r="I120" s="40">
        <v>1.19763741494109E-3</v>
      </c>
      <c r="J120" s="203">
        <v>2</v>
      </c>
      <c r="K120" s="204">
        <v>49585.55</v>
      </c>
      <c r="L120" s="203">
        <v>209</v>
      </c>
      <c r="M120" s="204">
        <v>7756045.8200000003</v>
      </c>
      <c r="N120" s="203">
        <v>0</v>
      </c>
      <c r="O120" s="204">
        <v>0</v>
      </c>
      <c r="P120" s="231">
        <v>181</v>
      </c>
      <c r="Q120" s="232">
        <v>6719063.4500000002</v>
      </c>
      <c r="R120" s="231">
        <v>30</v>
      </c>
      <c r="S120" s="232">
        <v>1086567.92</v>
      </c>
      <c r="T120" s="231">
        <v>171</v>
      </c>
      <c r="U120" s="232">
        <v>6315517.5300000003</v>
      </c>
      <c r="V120" s="231">
        <v>40</v>
      </c>
      <c r="W120" s="232">
        <v>1490113.84</v>
      </c>
    </row>
    <row r="121" spans="2:23" x14ac:dyDescent="0.25">
      <c r="B121" s="89" t="s">
        <v>929</v>
      </c>
      <c r="C121" s="607" t="s">
        <v>2</v>
      </c>
      <c r="D121" s="374"/>
      <c r="E121" s="89" t="s">
        <v>1069</v>
      </c>
      <c r="F121" s="212">
        <v>12</v>
      </c>
      <c r="G121" s="215">
        <v>2.8706829115423001E-5</v>
      </c>
      <c r="H121" s="214">
        <v>529858.27</v>
      </c>
      <c r="I121" s="215">
        <v>8.1297470849940598E-5</v>
      </c>
      <c r="J121" s="203">
        <v>1</v>
      </c>
      <c r="K121" s="204">
        <v>6259</v>
      </c>
      <c r="L121" s="203">
        <v>10</v>
      </c>
      <c r="M121" s="204">
        <v>483364.37</v>
      </c>
      <c r="N121" s="203">
        <v>1</v>
      </c>
      <c r="O121" s="204">
        <v>40234.9</v>
      </c>
      <c r="P121" s="231">
        <v>11</v>
      </c>
      <c r="Q121" s="232">
        <v>486084.52</v>
      </c>
      <c r="R121" s="231">
        <v>1</v>
      </c>
      <c r="S121" s="232">
        <v>43773.75</v>
      </c>
      <c r="T121" s="231">
        <v>9</v>
      </c>
      <c r="U121" s="232">
        <v>388610.28</v>
      </c>
      <c r="V121" s="231">
        <v>3</v>
      </c>
      <c r="W121" s="232">
        <v>141247.99</v>
      </c>
    </row>
    <row r="122" spans="2:23" x14ac:dyDescent="0.25">
      <c r="B122" s="202" t="s">
        <v>929</v>
      </c>
      <c r="C122" s="599" t="s">
        <v>2</v>
      </c>
      <c r="D122" s="374"/>
      <c r="E122" s="202" t="s">
        <v>1070</v>
      </c>
      <c r="F122" s="210">
        <v>41</v>
      </c>
      <c r="G122" s="40">
        <v>9.8081666144361906E-5</v>
      </c>
      <c r="H122" s="41">
        <v>142062.56</v>
      </c>
      <c r="I122" s="40">
        <v>2.17970115488958E-5</v>
      </c>
      <c r="J122" s="203">
        <v>34</v>
      </c>
      <c r="K122" s="204">
        <v>113490.68</v>
      </c>
      <c r="L122" s="203">
        <v>7</v>
      </c>
      <c r="M122" s="204">
        <v>28571.88</v>
      </c>
      <c r="N122" s="203">
        <v>0</v>
      </c>
      <c r="O122" s="204">
        <v>0</v>
      </c>
      <c r="P122" s="231">
        <v>0</v>
      </c>
      <c r="Q122" s="232">
        <v>0</v>
      </c>
      <c r="R122" s="231">
        <v>41</v>
      </c>
      <c r="S122" s="232">
        <v>142062.56</v>
      </c>
      <c r="T122" s="231">
        <v>41</v>
      </c>
      <c r="U122" s="232">
        <v>142062.56</v>
      </c>
      <c r="V122" s="231">
        <v>0</v>
      </c>
      <c r="W122" s="232">
        <v>0</v>
      </c>
    </row>
    <row r="123" spans="2:23" x14ac:dyDescent="0.25">
      <c r="B123" s="89" t="s">
        <v>929</v>
      </c>
      <c r="C123" s="607" t="s">
        <v>2</v>
      </c>
      <c r="D123" s="374"/>
      <c r="E123" s="89" t="s">
        <v>1071</v>
      </c>
      <c r="F123" s="212">
        <v>74</v>
      </c>
      <c r="G123" s="215">
        <v>1.77025446211775E-4</v>
      </c>
      <c r="H123" s="214">
        <v>2720645.07</v>
      </c>
      <c r="I123" s="215">
        <v>4.1743533279448399E-4</v>
      </c>
      <c r="J123" s="203">
        <v>5</v>
      </c>
      <c r="K123" s="204">
        <v>148451.32999999999</v>
      </c>
      <c r="L123" s="203">
        <v>65</v>
      </c>
      <c r="M123" s="204">
        <v>2398092.04</v>
      </c>
      <c r="N123" s="203">
        <v>4</v>
      </c>
      <c r="O123" s="204">
        <v>174101.7</v>
      </c>
      <c r="P123" s="231">
        <v>65</v>
      </c>
      <c r="Q123" s="232">
        <v>2398567.1800000002</v>
      </c>
      <c r="R123" s="231">
        <v>9</v>
      </c>
      <c r="S123" s="232">
        <v>322077.89</v>
      </c>
      <c r="T123" s="231">
        <v>54</v>
      </c>
      <c r="U123" s="232">
        <v>1927830.02</v>
      </c>
      <c r="V123" s="231">
        <v>20</v>
      </c>
      <c r="W123" s="232">
        <v>792815.05</v>
      </c>
    </row>
    <row r="124" spans="2:23" x14ac:dyDescent="0.25">
      <c r="B124" s="202" t="s">
        <v>929</v>
      </c>
      <c r="C124" s="599" t="s">
        <v>2</v>
      </c>
      <c r="D124" s="374"/>
      <c r="E124" s="202" t="s">
        <v>1072</v>
      </c>
      <c r="F124" s="210">
        <v>2632</v>
      </c>
      <c r="G124" s="40">
        <v>6.2963645193161097E-3</v>
      </c>
      <c r="H124" s="41">
        <v>28186443.309999999</v>
      </c>
      <c r="I124" s="40">
        <v>4.3247160289830496E-3</v>
      </c>
      <c r="J124" s="203">
        <v>837</v>
      </c>
      <c r="K124" s="204">
        <v>5312017.84</v>
      </c>
      <c r="L124" s="203">
        <v>1795</v>
      </c>
      <c r="M124" s="204">
        <v>22874425.469999999</v>
      </c>
      <c r="N124" s="203">
        <v>0</v>
      </c>
      <c r="O124" s="204">
        <v>0</v>
      </c>
      <c r="P124" s="231">
        <v>549</v>
      </c>
      <c r="Q124" s="232">
        <v>8058913.4100000001</v>
      </c>
      <c r="R124" s="231">
        <v>2083</v>
      </c>
      <c r="S124" s="232">
        <v>20127529.899999999</v>
      </c>
      <c r="T124" s="231">
        <v>2559</v>
      </c>
      <c r="U124" s="232">
        <v>27327963.91</v>
      </c>
      <c r="V124" s="231">
        <v>73</v>
      </c>
      <c r="W124" s="232">
        <v>858479.4</v>
      </c>
    </row>
    <row r="125" spans="2:23" x14ac:dyDescent="0.25">
      <c r="B125" s="89" t="s">
        <v>929</v>
      </c>
      <c r="C125" s="607" t="s">
        <v>2</v>
      </c>
      <c r="D125" s="374"/>
      <c r="E125" s="89" t="s">
        <v>1073</v>
      </c>
      <c r="F125" s="212">
        <v>25</v>
      </c>
      <c r="G125" s="215">
        <v>5.9805893990464597E-5</v>
      </c>
      <c r="H125" s="214">
        <v>193357.84</v>
      </c>
      <c r="I125" s="215">
        <v>2.96673738073532E-5</v>
      </c>
      <c r="J125" s="203">
        <v>12</v>
      </c>
      <c r="K125" s="204">
        <v>34915.56</v>
      </c>
      <c r="L125" s="203">
        <v>13</v>
      </c>
      <c r="M125" s="204">
        <v>158442.28</v>
      </c>
      <c r="N125" s="203">
        <v>0</v>
      </c>
      <c r="O125" s="204">
        <v>0</v>
      </c>
      <c r="P125" s="231">
        <v>2</v>
      </c>
      <c r="Q125" s="232">
        <v>24089.88</v>
      </c>
      <c r="R125" s="231">
        <v>23</v>
      </c>
      <c r="S125" s="232">
        <v>169267.96</v>
      </c>
      <c r="T125" s="231">
        <v>25</v>
      </c>
      <c r="U125" s="232">
        <v>193357.84</v>
      </c>
      <c r="V125" s="231">
        <v>0</v>
      </c>
      <c r="W125" s="232">
        <v>0</v>
      </c>
    </row>
    <row r="126" spans="2:23" x14ac:dyDescent="0.25">
      <c r="B126" s="202" t="s">
        <v>929</v>
      </c>
      <c r="C126" s="599" t="s">
        <v>2</v>
      </c>
      <c r="D126" s="374"/>
      <c r="E126" s="202" t="s">
        <v>1074</v>
      </c>
      <c r="F126" s="210">
        <v>44679</v>
      </c>
      <c r="G126" s="40">
        <v>0.10688270150399901</v>
      </c>
      <c r="H126" s="41">
        <v>426210151.83999997</v>
      </c>
      <c r="I126" s="40">
        <v>6.5394482556932004E-2</v>
      </c>
      <c r="J126" s="203">
        <v>5784</v>
      </c>
      <c r="K126" s="204">
        <v>25918985.629999999</v>
      </c>
      <c r="L126" s="203">
        <v>38895</v>
      </c>
      <c r="M126" s="204">
        <v>400291166.20999998</v>
      </c>
      <c r="N126" s="203">
        <v>0</v>
      </c>
      <c r="O126" s="204">
        <v>0</v>
      </c>
      <c r="P126" s="231">
        <v>25012</v>
      </c>
      <c r="Q126" s="232">
        <v>271048678.97000003</v>
      </c>
      <c r="R126" s="231">
        <v>19667</v>
      </c>
      <c r="S126" s="232">
        <v>155161472.87</v>
      </c>
      <c r="T126" s="231">
        <v>44513</v>
      </c>
      <c r="U126" s="232">
        <v>424654806.87</v>
      </c>
      <c r="V126" s="231">
        <v>166</v>
      </c>
      <c r="W126" s="232">
        <v>1555344.97</v>
      </c>
    </row>
    <row r="127" spans="2:23" x14ac:dyDescent="0.25">
      <c r="B127" s="89" t="s">
        <v>929</v>
      </c>
      <c r="C127" s="607" t="s">
        <v>2</v>
      </c>
      <c r="D127" s="374"/>
      <c r="E127" s="89" t="s">
        <v>1075</v>
      </c>
      <c r="F127" s="212">
        <v>908</v>
      </c>
      <c r="G127" s="215">
        <v>2.1721500697336701E-3</v>
      </c>
      <c r="H127" s="214">
        <v>6717453.7599999998</v>
      </c>
      <c r="I127" s="215">
        <v>1.0306756205568401E-3</v>
      </c>
      <c r="J127" s="203">
        <v>382</v>
      </c>
      <c r="K127" s="204">
        <v>2018228.84</v>
      </c>
      <c r="L127" s="203">
        <v>526</v>
      </c>
      <c r="M127" s="204">
        <v>4699224.92</v>
      </c>
      <c r="N127" s="203">
        <v>0</v>
      </c>
      <c r="O127" s="204">
        <v>0</v>
      </c>
      <c r="P127" s="231">
        <v>0</v>
      </c>
      <c r="Q127" s="232">
        <v>0</v>
      </c>
      <c r="R127" s="231">
        <v>908</v>
      </c>
      <c r="S127" s="232">
        <v>6717453.7599999998</v>
      </c>
      <c r="T127" s="231">
        <v>905</v>
      </c>
      <c r="U127" s="232">
        <v>6694439.4500000002</v>
      </c>
      <c r="V127" s="231">
        <v>3</v>
      </c>
      <c r="W127" s="232">
        <v>23014.31</v>
      </c>
    </row>
    <row r="128" spans="2:23" x14ac:dyDescent="0.25">
      <c r="B128" s="202" t="s">
        <v>929</v>
      </c>
      <c r="C128" s="599" t="s">
        <v>2</v>
      </c>
      <c r="D128" s="374"/>
      <c r="E128" s="202" t="s">
        <v>1076</v>
      </c>
      <c r="F128" s="210">
        <v>736</v>
      </c>
      <c r="G128" s="40">
        <v>1.7606855190792801E-3</v>
      </c>
      <c r="H128" s="41">
        <v>8382212.6299999999</v>
      </c>
      <c r="I128" s="40">
        <v>1.28610371023449E-3</v>
      </c>
      <c r="J128" s="203">
        <v>294</v>
      </c>
      <c r="K128" s="204">
        <v>2270135.23</v>
      </c>
      <c r="L128" s="203">
        <v>442</v>
      </c>
      <c r="M128" s="204">
        <v>6112077.4000000004</v>
      </c>
      <c r="N128" s="203">
        <v>0</v>
      </c>
      <c r="O128" s="204">
        <v>0</v>
      </c>
      <c r="P128" s="231">
        <v>122</v>
      </c>
      <c r="Q128" s="232">
        <v>1776205.96</v>
      </c>
      <c r="R128" s="231">
        <v>614</v>
      </c>
      <c r="S128" s="232">
        <v>6606006.6699999999</v>
      </c>
      <c r="T128" s="231">
        <v>717</v>
      </c>
      <c r="U128" s="232">
        <v>8184515.4299999997</v>
      </c>
      <c r="V128" s="231">
        <v>19</v>
      </c>
      <c r="W128" s="232">
        <v>197697.2</v>
      </c>
    </row>
    <row r="129" spans="1:23" x14ac:dyDescent="0.25">
      <c r="B129" s="89" t="s">
        <v>929</v>
      </c>
      <c r="C129" s="607" t="s">
        <v>2</v>
      </c>
      <c r="D129" s="374"/>
      <c r="E129" s="89" t="s">
        <v>1077</v>
      </c>
      <c r="F129" s="212">
        <v>1945</v>
      </c>
      <c r="G129" s="215">
        <v>4.6528985524581399E-3</v>
      </c>
      <c r="H129" s="214">
        <v>36572734.32</v>
      </c>
      <c r="I129" s="215">
        <v>5.6114454951940703E-3</v>
      </c>
      <c r="J129" s="203">
        <v>38</v>
      </c>
      <c r="K129" s="204">
        <v>350975.84</v>
      </c>
      <c r="L129" s="203">
        <v>1907</v>
      </c>
      <c r="M129" s="204">
        <v>36221758.479999997</v>
      </c>
      <c r="N129" s="203">
        <v>0</v>
      </c>
      <c r="O129" s="204">
        <v>0</v>
      </c>
      <c r="P129" s="231">
        <v>1712</v>
      </c>
      <c r="Q129" s="232">
        <v>32261304.5</v>
      </c>
      <c r="R129" s="231">
        <v>233</v>
      </c>
      <c r="S129" s="232">
        <v>4311429.82</v>
      </c>
      <c r="T129" s="231">
        <v>1941</v>
      </c>
      <c r="U129" s="232">
        <v>36486485.969999999</v>
      </c>
      <c r="V129" s="231">
        <v>4</v>
      </c>
      <c r="W129" s="232">
        <v>86248.35</v>
      </c>
    </row>
    <row r="130" spans="1:23" x14ac:dyDescent="0.25">
      <c r="B130" s="202" t="s">
        <v>929</v>
      </c>
      <c r="C130" s="599" t="s">
        <v>2</v>
      </c>
      <c r="D130" s="374"/>
      <c r="E130" s="202" t="s">
        <v>1078</v>
      </c>
      <c r="F130" s="210">
        <v>6721</v>
      </c>
      <c r="G130" s="40">
        <v>1.6078216540396501E-2</v>
      </c>
      <c r="H130" s="41">
        <v>86080037.390000001</v>
      </c>
      <c r="I130" s="40">
        <v>1.3207474010880901E-2</v>
      </c>
      <c r="J130" s="203">
        <v>344</v>
      </c>
      <c r="K130" s="204">
        <v>2471466.23</v>
      </c>
      <c r="L130" s="203">
        <v>6377</v>
      </c>
      <c r="M130" s="204">
        <v>83608571.159999996</v>
      </c>
      <c r="N130" s="203">
        <v>0</v>
      </c>
      <c r="O130" s="204">
        <v>0</v>
      </c>
      <c r="P130" s="231">
        <v>5082</v>
      </c>
      <c r="Q130" s="232">
        <v>64862110.780000001</v>
      </c>
      <c r="R130" s="231">
        <v>1639</v>
      </c>
      <c r="S130" s="232">
        <v>21217926.609999999</v>
      </c>
      <c r="T130" s="231">
        <v>6697</v>
      </c>
      <c r="U130" s="232">
        <v>85814603.680000007</v>
      </c>
      <c r="V130" s="231">
        <v>24</v>
      </c>
      <c r="W130" s="232">
        <v>265433.71000000002</v>
      </c>
    </row>
    <row r="131" spans="1:23" x14ac:dyDescent="0.25">
      <c r="B131" s="89" t="s">
        <v>929</v>
      </c>
      <c r="C131" s="607" t="s">
        <v>2</v>
      </c>
      <c r="D131" s="374"/>
      <c r="E131" s="89" t="s">
        <v>1079</v>
      </c>
      <c r="F131" s="212">
        <v>22259</v>
      </c>
      <c r="G131" s="215">
        <v>5.324877577335E-2</v>
      </c>
      <c r="H131" s="214">
        <v>356816229.38</v>
      </c>
      <c r="I131" s="215">
        <v>5.4747200618018597E-2</v>
      </c>
      <c r="J131" s="203">
        <v>2605</v>
      </c>
      <c r="K131" s="204">
        <v>19966929.989999998</v>
      </c>
      <c r="L131" s="203">
        <v>19654</v>
      </c>
      <c r="M131" s="204">
        <v>336849299.38999999</v>
      </c>
      <c r="N131" s="203">
        <v>0</v>
      </c>
      <c r="O131" s="204">
        <v>0</v>
      </c>
      <c r="P131" s="231">
        <v>11823</v>
      </c>
      <c r="Q131" s="232">
        <v>209865911.13</v>
      </c>
      <c r="R131" s="231">
        <v>10436</v>
      </c>
      <c r="S131" s="232">
        <v>146950318.25</v>
      </c>
      <c r="T131" s="231">
        <v>22081</v>
      </c>
      <c r="U131" s="232">
        <v>353757771.69999999</v>
      </c>
      <c r="V131" s="231">
        <v>178</v>
      </c>
      <c r="W131" s="232">
        <v>3058457.68</v>
      </c>
    </row>
    <row r="132" spans="1:23" x14ac:dyDescent="0.25">
      <c r="B132" s="202" t="s">
        <v>929</v>
      </c>
      <c r="C132" s="599" t="s">
        <v>2</v>
      </c>
      <c r="D132" s="374"/>
      <c r="E132" s="202" t="s">
        <v>1080</v>
      </c>
      <c r="F132" s="210">
        <v>2868</v>
      </c>
      <c r="G132" s="40">
        <v>6.8609321585860897E-3</v>
      </c>
      <c r="H132" s="41">
        <v>57195185.409999996</v>
      </c>
      <c r="I132" s="40">
        <v>8.7755994043962407E-3</v>
      </c>
      <c r="J132" s="203">
        <v>210</v>
      </c>
      <c r="K132" s="204">
        <v>2401185.79</v>
      </c>
      <c r="L132" s="203">
        <v>2658</v>
      </c>
      <c r="M132" s="204">
        <v>54793999.619999997</v>
      </c>
      <c r="N132" s="203">
        <v>0</v>
      </c>
      <c r="O132" s="204">
        <v>0</v>
      </c>
      <c r="P132" s="231">
        <v>1892</v>
      </c>
      <c r="Q132" s="232">
        <v>39585776.979999997</v>
      </c>
      <c r="R132" s="231">
        <v>976</v>
      </c>
      <c r="S132" s="232">
        <v>17609408.43</v>
      </c>
      <c r="T132" s="231">
        <v>2821</v>
      </c>
      <c r="U132" s="232">
        <v>56260193.039999999</v>
      </c>
      <c r="V132" s="231">
        <v>47</v>
      </c>
      <c r="W132" s="232">
        <v>934992.37</v>
      </c>
    </row>
    <row r="133" spans="1:23" x14ac:dyDescent="0.25">
      <c r="B133" s="89" t="s">
        <v>929</v>
      </c>
      <c r="C133" s="607" t="s">
        <v>2</v>
      </c>
      <c r="D133" s="374"/>
      <c r="E133" s="89" t="s">
        <v>1081</v>
      </c>
      <c r="F133" s="212">
        <v>1973</v>
      </c>
      <c r="G133" s="215">
        <v>4.71988115372746E-3</v>
      </c>
      <c r="H133" s="214">
        <v>46667843.509999998</v>
      </c>
      <c r="I133" s="215">
        <v>7.1603631804856302E-3</v>
      </c>
      <c r="J133" s="203">
        <v>296</v>
      </c>
      <c r="K133" s="204">
        <v>3008779.38</v>
      </c>
      <c r="L133" s="203">
        <v>1677</v>
      </c>
      <c r="M133" s="204">
        <v>43659064.130000003</v>
      </c>
      <c r="N133" s="203">
        <v>0</v>
      </c>
      <c r="O133" s="204">
        <v>0</v>
      </c>
      <c r="P133" s="231">
        <v>755</v>
      </c>
      <c r="Q133" s="232">
        <v>21347930.27</v>
      </c>
      <c r="R133" s="231">
        <v>1218</v>
      </c>
      <c r="S133" s="232">
        <v>25319913.239999998</v>
      </c>
      <c r="T133" s="231">
        <v>1897</v>
      </c>
      <c r="U133" s="232">
        <v>44577552.039999999</v>
      </c>
      <c r="V133" s="231">
        <v>76</v>
      </c>
      <c r="W133" s="232">
        <v>2090291.47</v>
      </c>
    </row>
    <row r="134" spans="1:23" x14ac:dyDescent="0.25">
      <c r="B134" s="202" t="s">
        <v>929</v>
      </c>
      <c r="C134" s="599" t="s">
        <v>2</v>
      </c>
      <c r="D134" s="374"/>
      <c r="E134" s="202" t="s">
        <v>1082</v>
      </c>
      <c r="F134" s="210">
        <v>1152</v>
      </c>
      <c r="G134" s="40">
        <v>2.75585559508061E-3</v>
      </c>
      <c r="H134" s="41">
        <v>12940447.74</v>
      </c>
      <c r="I134" s="40">
        <v>1.9854850485353901E-3</v>
      </c>
      <c r="J134" s="203">
        <v>292</v>
      </c>
      <c r="K134" s="204">
        <v>2051797.86</v>
      </c>
      <c r="L134" s="203">
        <v>860</v>
      </c>
      <c r="M134" s="204">
        <v>10888649.880000001</v>
      </c>
      <c r="N134" s="203">
        <v>0</v>
      </c>
      <c r="O134" s="204">
        <v>0</v>
      </c>
      <c r="P134" s="231">
        <v>364</v>
      </c>
      <c r="Q134" s="232">
        <v>5021742.4800000004</v>
      </c>
      <c r="R134" s="231">
        <v>788</v>
      </c>
      <c r="S134" s="232">
        <v>7918705.2599999998</v>
      </c>
      <c r="T134" s="231">
        <v>1136</v>
      </c>
      <c r="U134" s="232">
        <v>12704319.27</v>
      </c>
      <c r="V134" s="231">
        <v>16</v>
      </c>
      <c r="W134" s="232">
        <v>236128.47</v>
      </c>
    </row>
    <row r="135" spans="1:23" x14ac:dyDescent="0.25">
      <c r="B135" s="89" t="s">
        <v>929</v>
      </c>
      <c r="C135" s="607" t="s">
        <v>2</v>
      </c>
      <c r="D135" s="374"/>
      <c r="E135" s="89" t="s">
        <v>1083</v>
      </c>
      <c r="F135" s="212">
        <v>5766</v>
      </c>
      <c r="G135" s="215">
        <v>1.37936313899607E-2</v>
      </c>
      <c r="H135" s="214">
        <v>77029816.75</v>
      </c>
      <c r="I135" s="215">
        <v>1.1818876171942E-2</v>
      </c>
      <c r="J135" s="203">
        <v>4238</v>
      </c>
      <c r="K135" s="204">
        <v>43010179.789999999</v>
      </c>
      <c r="L135" s="203">
        <v>711</v>
      </c>
      <c r="M135" s="204">
        <v>14714644.18</v>
      </c>
      <c r="N135" s="203">
        <v>817</v>
      </c>
      <c r="O135" s="204">
        <v>19304992.780000001</v>
      </c>
      <c r="P135" s="231">
        <v>2570</v>
      </c>
      <c r="Q135" s="232">
        <v>37493643.130000003</v>
      </c>
      <c r="R135" s="231">
        <v>3196</v>
      </c>
      <c r="S135" s="232">
        <v>39536173.619999997</v>
      </c>
      <c r="T135" s="231">
        <v>1698</v>
      </c>
      <c r="U135" s="232">
        <v>23727208.690000001</v>
      </c>
      <c r="V135" s="231">
        <v>4068</v>
      </c>
      <c r="W135" s="232">
        <v>53302608.060000002</v>
      </c>
    </row>
    <row r="136" spans="1:23" x14ac:dyDescent="0.25">
      <c r="B136" s="202" t="s">
        <v>929</v>
      </c>
      <c r="C136" s="599" t="s">
        <v>2</v>
      </c>
      <c r="D136" s="374"/>
      <c r="E136" s="202" t="s">
        <v>1084</v>
      </c>
      <c r="F136" s="210">
        <v>232</v>
      </c>
      <c r="G136" s="40">
        <v>5.5499869623151104E-4</v>
      </c>
      <c r="H136" s="41">
        <v>3551826.04</v>
      </c>
      <c r="I136" s="40">
        <v>5.4496549417065796E-4</v>
      </c>
      <c r="J136" s="203">
        <v>172</v>
      </c>
      <c r="K136" s="204">
        <v>2220509.62</v>
      </c>
      <c r="L136" s="203">
        <v>48</v>
      </c>
      <c r="M136" s="204">
        <v>1046318.63</v>
      </c>
      <c r="N136" s="203">
        <v>12</v>
      </c>
      <c r="O136" s="204">
        <v>284997.78999999998</v>
      </c>
      <c r="P136" s="231">
        <v>25</v>
      </c>
      <c r="Q136" s="232">
        <v>506235.89</v>
      </c>
      <c r="R136" s="231">
        <v>207</v>
      </c>
      <c r="S136" s="232">
        <v>3045590.15</v>
      </c>
      <c r="T136" s="231">
        <v>165</v>
      </c>
      <c r="U136" s="232">
        <v>2499940.9700000002</v>
      </c>
      <c r="V136" s="231">
        <v>67</v>
      </c>
      <c r="W136" s="232">
        <v>1051885.07</v>
      </c>
    </row>
    <row r="137" spans="1:23" x14ac:dyDescent="0.25">
      <c r="B137" s="89" t="s">
        <v>929</v>
      </c>
      <c r="C137" s="607" t="s">
        <v>2</v>
      </c>
      <c r="D137" s="374"/>
      <c r="E137" s="89" t="s">
        <v>1085</v>
      </c>
      <c r="F137" s="212">
        <v>18870</v>
      </c>
      <c r="G137" s="215">
        <v>4.5141488784002599E-2</v>
      </c>
      <c r="H137" s="214">
        <v>295960060.86000001</v>
      </c>
      <c r="I137" s="215">
        <v>4.5409887478990399E-2</v>
      </c>
      <c r="J137" s="203">
        <v>1038</v>
      </c>
      <c r="K137" s="204">
        <v>8064122.8799999999</v>
      </c>
      <c r="L137" s="203">
        <v>17832</v>
      </c>
      <c r="M137" s="204">
        <v>287895937.98000002</v>
      </c>
      <c r="N137" s="203">
        <v>0</v>
      </c>
      <c r="O137" s="204">
        <v>0</v>
      </c>
      <c r="P137" s="231">
        <v>12946</v>
      </c>
      <c r="Q137" s="232">
        <v>209944512.38999999</v>
      </c>
      <c r="R137" s="231">
        <v>5924</v>
      </c>
      <c r="S137" s="232">
        <v>86015548.469999999</v>
      </c>
      <c r="T137" s="231">
        <v>18792</v>
      </c>
      <c r="U137" s="232">
        <v>294665696.69999999</v>
      </c>
      <c r="V137" s="231">
        <v>78</v>
      </c>
      <c r="W137" s="232">
        <v>1294364.1599999999</v>
      </c>
    </row>
    <row r="138" spans="1:23" x14ac:dyDescent="0.25">
      <c r="B138" s="202" t="s">
        <v>929</v>
      </c>
      <c r="C138" s="599" t="s">
        <v>2</v>
      </c>
      <c r="D138" s="374"/>
      <c r="E138" s="202" t="s">
        <v>1086</v>
      </c>
      <c r="F138" s="210">
        <v>5957</v>
      </c>
      <c r="G138" s="40">
        <v>1.4250548420047899E-2</v>
      </c>
      <c r="H138" s="41">
        <v>36452158.740000002</v>
      </c>
      <c r="I138" s="40">
        <v>5.5929452843730401E-3</v>
      </c>
      <c r="J138" s="203">
        <v>1087</v>
      </c>
      <c r="K138" s="204">
        <v>3072421.02</v>
      </c>
      <c r="L138" s="203">
        <v>4870</v>
      </c>
      <c r="M138" s="204">
        <v>33379737.719999999</v>
      </c>
      <c r="N138" s="203">
        <v>0</v>
      </c>
      <c r="O138" s="204">
        <v>0</v>
      </c>
      <c r="P138" s="231">
        <v>2839</v>
      </c>
      <c r="Q138" s="232">
        <v>21118241.219999999</v>
      </c>
      <c r="R138" s="231">
        <v>3118</v>
      </c>
      <c r="S138" s="232">
        <v>15333917.52</v>
      </c>
      <c r="T138" s="231">
        <v>5891</v>
      </c>
      <c r="U138" s="232">
        <v>35993454.189999998</v>
      </c>
      <c r="V138" s="231">
        <v>66</v>
      </c>
      <c r="W138" s="232">
        <v>458704.55</v>
      </c>
    </row>
    <row r="139" spans="1:23" x14ac:dyDescent="0.25">
      <c r="A139" s="190" t="s">
        <v>2</v>
      </c>
      <c r="B139" s="207" t="s">
        <v>1087</v>
      </c>
      <c r="C139" s="616" t="s">
        <v>2</v>
      </c>
      <c r="D139" s="417"/>
      <c r="E139" s="207" t="s">
        <v>2</v>
      </c>
      <c r="F139" s="216">
        <v>166862</v>
      </c>
      <c r="G139" s="217">
        <v>0.39917324332147602</v>
      </c>
      <c r="H139" s="218">
        <v>2172734359.9899998</v>
      </c>
      <c r="I139" s="217">
        <v>0.33336803122078501</v>
      </c>
      <c r="J139" s="208">
        <v>28194</v>
      </c>
      <c r="K139" s="209">
        <v>205343427.49000001</v>
      </c>
      <c r="L139" s="208">
        <v>137393</v>
      </c>
      <c r="M139" s="209">
        <v>1938263367.79</v>
      </c>
      <c r="N139" s="208">
        <v>1275</v>
      </c>
      <c r="O139" s="209">
        <v>29127564.710000001</v>
      </c>
      <c r="P139" s="234">
        <v>89152</v>
      </c>
      <c r="Q139" s="235">
        <v>1304304815.6900001</v>
      </c>
      <c r="R139" s="234">
        <v>77710</v>
      </c>
      <c r="S139" s="235">
        <v>868429544.29999995</v>
      </c>
      <c r="T139" s="234">
        <v>157139</v>
      </c>
      <c r="U139" s="235">
        <v>2042237950.98</v>
      </c>
      <c r="V139" s="234">
        <v>9723</v>
      </c>
      <c r="W139" s="235">
        <v>130496409.01000001</v>
      </c>
    </row>
    <row r="140" spans="1:23" x14ac:dyDescent="0.25">
      <c r="A140" s="190" t="s">
        <v>2</v>
      </c>
      <c r="B140" s="207" t="s">
        <v>115</v>
      </c>
      <c r="C140" s="616" t="s">
        <v>2</v>
      </c>
      <c r="D140" s="417"/>
      <c r="E140" s="207" t="s">
        <v>2</v>
      </c>
      <c r="F140" s="216">
        <v>418019</v>
      </c>
      <c r="G140" s="217">
        <v>1</v>
      </c>
      <c r="H140" s="218">
        <v>6517524646.96</v>
      </c>
      <c r="I140" s="217">
        <v>1</v>
      </c>
      <c r="J140" s="208">
        <v>66265</v>
      </c>
      <c r="K140" s="209">
        <v>527459843.06999999</v>
      </c>
      <c r="L140" s="208">
        <v>350414</v>
      </c>
      <c r="M140" s="209">
        <v>5958464850.3599997</v>
      </c>
      <c r="N140" s="208">
        <v>1340</v>
      </c>
      <c r="O140" s="209">
        <v>31599953.530000001</v>
      </c>
      <c r="P140" s="234">
        <v>209975</v>
      </c>
      <c r="Q140" s="235">
        <v>3714368535.9299998</v>
      </c>
      <c r="R140" s="234">
        <v>208044</v>
      </c>
      <c r="S140" s="235">
        <v>2803156111.0300002</v>
      </c>
      <c r="T140" s="234">
        <v>402057</v>
      </c>
      <c r="U140" s="235">
        <v>6168210859.6199999</v>
      </c>
      <c r="V140" s="234">
        <v>15962</v>
      </c>
      <c r="W140" s="235">
        <v>349313787.33999997</v>
      </c>
    </row>
    <row r="141" spans="1:23" x14ac:dyDescent="0.25">
      <c r="A141" s="181" t="s">
        <v>2</v>
      </c>
      <c r="B141" s="181" t="s">
        <v>2</v>
      </c>
      <c r="C141" s="565" t="s">
        <v>2</v>
      </c>
      <c r="D141" s="374"/>
      <c r="E141" s="181" t="s">
        <v>2</v>
      </c>
      <c r="F141" s="182" t="s">
        <v>2</v>
      </c>
      <c r="G141" s="182" t="s">
        <v>2</v>
      </c>
      <c r="H141" s="182" t="s">
        <v>2</v>
      </c>
      <c r="I141" s="182" t="s">
        <v>2</v>
      </c>
      <c r="J141" s="182" t="s">
        <v>2</v>
      </c>
      <c r="K141" s="182" t="s">
        <v>2</v>
      </c>
      <c r="L141" s="182" t="s">
        <v>2</v>
      </c>
      <c r="M141" s="182" t="s">
        <v>2</v>
      </c>
      <c r="N141" s="182" t="s">
        <v>2</v>
      </c>
      <c r="O141" s="182" t="s">
        <v>2</v>
      </c>
      <c r="P141" s="182" t="s">
        <v>2</v>
      </c>
      <c r="Q141" s="182" t="s">
        <v>2</v>
      </c>
      <c r="R141" s="182" t="s">
        <v>2</v>
      </c>
      <c r="S141" s="182" t="s">
        <v>2</v>
      </c>
      <c r="T141" s="182" t="s">
        <v>2</v>
      </c>
      <c r="U141" s="182" t="s">
        <v>2</v>
      </c>
      <c r="V141" s="182" t="s">
        <v>2</v>
      </c>
      <c r="W141" s="182" t="s">
        <v>2</v>
      </c>
    </row>
    <row r="142" spans="1:23" x14ac:dyDescent="0.25">
      <c r="A142" s="236" t="s">
        <v>2</v>
      </c>
      <c r="B142" s="236" t="s">
        <v>2</v>
      </c>
      <c r="C142" s="677" t="s">
        <v>2</v>
      </c>
      <c r="D142" s="374"/>
      <c r="E142" s="181" t="s">
        <v>2</v>
      </c>
      <c r="F142" s="182" t="s">
        <v>2</v>
      </c>
      <c r="G142" s="182" t="s">
        <v>2</v>
      </c>
      <c r="H142" s="182" t="s">
        <v>2</v>
      </c>
      <c r="I142" s="182" t="s">
        <v>2</v>
      </c>
      <c r="J142" s="182" t="s">
        <v>2</v>
      </c>
      <c r="K142" s="182" t="s">
        <v>2</v>
      </c>
      <c r="L142" s="182" t="s">
        <v>2</v>
      </c>
      <c r="M142" s="182" t="s">
        <v>2</v>
      </c>
      <c r="N142" s="182" t="s">
        <v>2</v>
      </c>
      <c r="O142" s="182" t="s">
        <v>2</v>
      </c>
      <c r="P142" s="182" t="s">
        <v>2</v>
      </c>
      <c r="Q142" s="182" t="s">
        <v>2</v>
      </c>
      <c r="R142" s="182" t="s">
        <v>2</v>
      </c>
      <c r="S142" s="182" t="s">
        <v>2</v>
      </c>
      <c r="T142" s="182" t="s">
        <v>2</v>
      </c>
      <c r="U142" s="182" t="s">
        <v>2</v>
      </c>
      <c r="V142" s="182" t="s">
        <v>2</v>
      </c>
      <c r="W142" s="182" t="s">
        <v>2</v>
      </c>
    </row>
  </sheetData>
  <sheetProtection algorithmName="SHA-512" hashValue="xOaDMVcLp2xdwU06Q/drzzYAOrPS4kKKKeZ0K+H/bykE4g5e/CDqzi//CvzLbGfdjgKRZISf+DG2WbnEqk/vSg==" saltValue="OJq9RcxPy9GjsIcpjtL0Ng==" spinCount="100000" sheet="1" objects="1" scenarios="1"/>
  <mergeCells count="154">
    <mergeCell ref="C139:D139"/>
    <mergeCell ref="C140:D140"/>
    <mergeCell ref="C141:D141"/>
    <mergeCell ref="C142:D142"/>
    <mergeCell ref="C134:D134"/>
    <mergeCell ref="C135:D135"/>
    <mergeCell ref="C136:D136"/>
    <mergeCell ref="C137:D137"/>
    <mergeCell ref="C138:D138"/>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s>
  <pageMargins left="0.25" right="0.25" top="0.25" bottom="0.25" header="0.25" footer="0.25"/>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showGridLines="0" topLeftCell="A43" workbookViewId="0">
      <selection activeCell="F62" sqref="F62"/>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74"/>
      <c r="B1" s="374"/>
      <c r="C1" s="374"/>
      <c r="D1" s="375" t="s">
        <v>0</v>
      </c>
      <c r="E1" s="374"/>
      <c r="F1" s="374"/>
      <c r="G1" s="374"/>
      <c r="H1" s="374"/>
      <c r="I1" s="374"/>
      <c r="J1" s="374"/>
      <c r="K1" s="374"/>
      <c r="L1" s="374"/>
      <c r="M1" s="374"/>
      <c r="N1" s="374"/>
      <c r="O1" s="374"/>
      <c r="P1" s="374"/>
      <c r="Q1" s="374"/>
      <c r="R1" s="374"/>
      <c r="S1" s="374"/>
      <c r="T1" s="374"/>
      <c r="U1" s="374"/>
      <c r="V1" s="374"/>
      <c r="W1" s="374"/>
      <c r="X1" s="374"/>
    </row>
    <row r="2" spans="1:24" ht="18" customHeight="1" x14ac:dyDescent="0.25">
      <c r="A2" s="374"/>
      <c r="B2" s="374"/>
      <c r="C2" s="374"/>
      <c r="D2" s="375" t="s">
        <v>1</v>
      </c>
      <c r="E2" s="374"/>
      <c r="F2" s="374"/>
      <c r="G2" s="374"/>
      <c r="H2" s="374"/>
      <c r="I2" s="374"/>
      <c r="J2" s="374"/>
      <c r="K2" s="374"/>
      <c r="L2" s="374"/>
      <c r="M2" s="374"/>
      <c r="N2" s="374"/>
      <c r="O2" s="374"/>
      <c r="P2" s="374"/>
      <c r="Q2" s="374"/>
      <c r="R2" s="374"/>
      <c r="S2" s="374"/>
      <c r="T2" s="374"/>
      <c r="U2" s="374"/>
      <c r="V2" s="374"/>
      <c r="W2" s="374"/>
      <c r="X2" s="374"/>
    </row>
    <row r="3" spans="1:24" ht="18" customHeight="1" x14ac:dyDescent="0.25">
      <c r="A3" s="374"/>
      <c r="B3" s="374"/>
      <c r="C3" s="374"/>
      <c r="D3" s="375" t="s">
        <v>2</v>
      </c>
      <c r="E3" s="374"/>
      <c r="F3" s="374"/>
      <c r="G3" s="374"/>
      <c r="H3" s="374"/>
      <c r="I3" s="374"/>
      <c r="J3" s="374"/>
      <c r="K3" s="374"/>
      <c r="L3" s="374"/>
      <c r="M3" s="374"/>
      <c r="N3" s="374"/>
      <c r="O3" s="374"/>
      <c r="P3" s="374"/>
      <c r="Q3" s="374"/>
      <c r="R3" s="374"/>
      <c r="S3" s="374"/>
      <c r="T3" s="374"/>
      <c r="U3" s="374"/>
      <c r="V3" s="374"/>
      <c r="W3" s="374"/>
      <c r="X3" s="374"/>
    </row>
    <row r="4" spans="1:24" ht="18" customHeight="1" x14ac:dyDescent="0.25">
      <c r="B4" s="376" t="s">
        <v>1088</v>
      </c>
      <c r="C4" s="374"/>
      <c r="D4" s="374"/>
      <c r="E4" s="374"/>
      <c r="F4" s="374"/>
      <c r="G4" s="374"/>
      <c r="H4" s="374"/>
      <c r="I4" s="374"/>
      <c r="J4" s="374"/>
      <c r="K4" s="374"/>
      <c r="L4" s="374"/>
      <c r="M4" s="374"/>
      <c r="N4" s="374"/>
      <c r="O4" s="374"/>
      <c r="P4" s="374"/>
      <c r="Q4" s="374"/>
      <c r="R4" s="374"/>
      <c r="S4" s="374"/>
      <c r="T4" s="374"/>
      <c r="U4" s="374"/>
      <c r="V4" s="374"/>
      <c r="W4" s="374"/>
    </row>
    <row r="5" spans="1:24" ht="1.1499999999999999" customHeight="1" x14ac:dyDescent="0.25"/>
    <row r="6" spans="1:24" x14ac:dyDescent="0.25">
      <c r="B6" s="181" t="s">
        <v>2</v>
      </c>
      <c r="C6" s="565" t="s">
        <v>2</v>
      </c>
      <c r="D6" s="374"/>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4" x14ac:dyDescent="0.25">
      <c r="B7" s="230" t="s">
        <v>2</v>
      </c>
      <c r="C7" s="674" t="s">
        <v>2</v>
      </c>
      <c r="D7" s="374"/>
      <c r="E7" s="680" t="s">
        <v>866</v>
      </c>
      <c r="F7" s="584"/>
      <c r="G7" s="584"/>
      <c r="H7" s="585"/>
      <c r="I7" s="562" t="s">
        <v>687</v>
      </c>
      <c r="J7" s="417"/>
      <c r="K7" s="417"/>
      <c r="L7" s="417"/>
      <c r="M7" s="417"/>
      <c r="N7" s="418"/>
      <c r="O7" s="562" t="s">
        <v>108</v>
      </c>
      <c r="P7" s="417"/>
      <c r="Q7" s="417"/>
      <c r="R7" s="418"/>
      <c r="S7" s="562" t="s">
        <v>688</v>
      </c>
      <c r="T7" s="417"/>
      <c r="U7" s="417"/>
      <c r="V7" s="418"/>
    </row>
    <row r="8" spans="1:24" ht="18" customHeight="1" x14ac:dyDescent="0.25">
      <c r="C8" s="674" t="s">
        <v>2</v>
      </c>
      <c r="D8" s="374"/>
      <c r="E8" s="676" t="s">
        <v>2</v>
      </c>
      <c r="F8" s="374"/>
      <c r="G8" s="374"/>
      <c r="H8" s="385"/>
      <c r="I8" s="562" t="s">
        <v>689</v>
      </c>
      <c r="J8" s="418"/>
      <c r="K8" s="562" t="s">
        <v>690</v>
      </c>
      <c r="L8" s="418"/>
      <c r="M8" s="562" t="s">
        <v>691</v>
      </c>
      <c r="N8" s="418"/>
      <c r="O8" s="562" t="s">
        <v>692</v>
      </c>
      <c r="P8" s="418"/>
      <c r="Q8" s="562" t="s">
        <v>693</v>
      </c>
      <c r="R8" s="418"/>
      <c r="S8" s="562" t="s">
        <v>694</v>
      </c>
      <c r="T8" s="418"/>
      <c r="U8" s="562" t="s">
        <v>695</v>
      </c>
      <c r="V8" s="418"/>
    </row>
    <row r="9" spans="1:24" ht="60" x14ac:dyDescent="0.25">
      <c r="B9" s="424" t="s">
        <v>116</v>
      </c>
      <c r="C9" s="417"/>
      <c r="D9" s="418"/>
      <c r="E9" s="37" t="s">
        <v>697</v>
      </c>
      <c r="F9" s="37" t="s">
        <v>110</v>
      </c>
      <c r="G9" s="37" t="s">
        <v>111</v>
      </c>
      <c r="H9" s="37" t="s">
        <v>709</v>
      </c>
      <c r="I9" s="183" t="s">
        <v>697</v>
      </c>
      <c r="J9" s="183" t="s">
        <v>111</v>
      </c>
      <c r="K9" s="183" t="s">
        <v>697</v>
      </c>
      <c r="L9" s="183" t="s">
        <v>111</v>
      </c>
      <c r="M9" s="183" t="s">
        <v>697</v>
      </c>
      <c r="N9" s="183" t="s">
        <v>111</v>
      </c>
      <c r="O9" s="183" t="s">
        <v>697</v>
      </c>
      <c r="P9" s="183" t="s">
        <v>111</v>
      </c>
      <c r="Q9" s="183" t="s">
        <v>697</v>
      </c>
      <c r="R9" s="183" t="s">
        <v>111</v>
      </c>
      <c r="S9" s="183" t="s">
        <v>697</v>
      </c>
      <c r="T9" s="183" t="s">
        <v>111</v>
      </c>
      <c r="U9" s="183" t="s">
        <v>697</v>
      </c>
      <c r="V9" s="183" t="s">
        <v>111</v>
      </c>
    </row>
    <row r="10" spans="1:24" x14ac:dyDescent="0.25">
      <c r="B10" s="202" t="s">
        <v>689</v>
      </c>
      <c r="C10" s="599" t="s">
        <v>2</v>
      </c>
      <c r="D10" s="374"/>
      <c r="E10" s="210">
        <v>66265</v>
      </c>
      <c r="F10" s="40">
        <v>0.15852150261112499</v>
      </c>
      <c r="G10" s="41">
        <v>527459843.06999999</v>
      </c>
      <c r="H10" s="40">
        <v>8.0929474246948296E-2</v>
      </c>
      <c r="I10" s="203">
        <v>66265</v>
      </c>
      <c r="J10" s="204">
        <v>527459843.06999999</v>
      </c>
      <c r="K10" s="203">
        <v>0</v>
      </c>
      <c r="L10" s="204">
        <v>0</v>
      </c>
      <c r="M10" s="203">
        <v>0</v>
      </c>
      <c r="N10" s="204">
        <v>0</v>
      </c>
      <c r="O10" s="231">
        <v>5431</v>
      </c>
      <c r="P10" s="232">
        <v>68807245.849999994</v>
      </c>
      <c r="Q10" s="231">
        <v>60834</v>
      </c>
      <c r="R10" s="232">
        <v>458652597.22000003</v>
      </c>
      <c r="S10" s="231">
        <v>57721</v>
      </c>
      <c r="T10" s="232">
        <v>428481953.27999997</v>
      </c>
      <c r="U10" s="231">
        <v>8544</v>
      </c>
      <c r="V10" s="232">
        <v>98977889.790000007</v>
      </c>
    </row>
    <row r="11" spans="1:24" x14ac:dyDescent="0.25">
      <c r="B11" s="89" t="s">
        <v>1089</v>
      </c>
      <c r="C11" s="607" t="s">
        <v>2</v>
      </c>
      <c r="D11" s="374"/>
      <c r="E11" s="212">
        <v>1340</v>
      </c>
      <c r="F11" s="215">
        <v>3.2055959178889002E-3</v>
      </c>
      <c r="G11" s="214">
        <v>31599953.530000001</v>
      </c>
      <c r="H11" s="215">
        <v>4.8484593832321503E-3</v>
      </c>
      <c r="I11" s="206">
        <v>0</v>
      </c>
      <c r="J11" s="205">
        <v>0</v>
      </c>
      <c r="K11" s="206">
        <v>0</v>
      </c>
      <c r="L11" s="205">
        <v>0</v>
      </c>
      <c r="M11" s="206">
        <v>1340</v>
      </c>
      <c r="N11" s="205">
        <v>31599953.530000001</v>
      </c>
      <c r="O11" s="233">
        <v>755</v>
      </c>
      <c r="P11" s="214">
        <v>17509474.390000001</v>
      </c>
      <c r="Q11" s="233">
        <v>585</v>
      </c>
      <c r="R11" s="214">
        <v>14090479.140000001</v>
      </c>
      <c r="S11" s="233">
        <v>379</v>
      </c>
      <c r="T11" s="214">
        <v>9866245.4100000001</v>
      </c>
      <c r="U11" s="233">
        <v>961</v>
      </c>
      <c r="V11" s="214">
        <v>21733708.120000001</v>
      </c>
    </row>
    <row r="12" spans="1:24" x14ac:dyDescent="0.25">
      <c r="B12" s="202" t="s">
        <v>690</v>
      </c>
      <c r="C12" s="599" t="s">
        <v>2</v>
      </c>
      <c r="D12" s="374"/>
      <c r="E12" s="210">
        <v>350414</v>
      </c>
      <c r="F12" s="40">
        <v>0.83827290147098599</v>
      </c>
      <c r="G12" s="41">
        <v>5958464850.3599997</v>
      </c>
      <c r="H12" s="40">
        <v>0.91422206636981995</v>
      </c>
      <c r="I12" s="203">
        <v>0</v>
      </c>
      <c r="J12" s="204">
        <v>0</v>
      </c>
      <c r="K12" s="203">
        <v>350414</v>
      </c>
      <c r="L12" s="204">
        <v>5958464850.3599997</v>
      </c>
      <c r="M12" s="203">
        <v>0</v>
      </c>
      <c r="N12" s="204">
        <v>0</v>
      </c>
      <c r="O12" s="231">
        <v>203789</v>
      </c>
      <c r="P12" s="232">
        <v>3628051815.6900001</v>
      </c>
      <c r="Q12" s="231">
        <v>146625</v>
      </c>
      <c r="R12" s="232">
        <v>2330413034.6700001</v>
      </c>
      <c r="S12" s="231">
        <v>343957</v>
      </c>
      <c r="T12" s="232">
        <v>5729862660.9300003</v>
      </c>
      <c r="U12" s="231">
        <v>6457</v>
      </c>
      <c r="V12" s="232">
        <v>228602189.43000001</v>
      </c>
    </row>
    <row r="13" spans="1:24" x14ac:dyDescent="0.25">
      <c r="B13" s="207" t="s">
        <v>115</v>
      </c>
      <c r="C13" s="616" t="s">
        <v>2</v>
      </c>
      <c r="D13" s="417"/>
      <c r="E13" s="216">
        <v>418019</v>
      </c>
      <c r="F13" s="217">
        <v>1</v>
      </c>
      <c r="G13" s="218">
        <v>6517524646.96</v>
      </c>
      <c r="H13" s="217">
        <v>1</v>
      </c>
      <c r="I13" s="208">
        <v>66265</v>
      </c>
      <c r="J13" s="209">
        <v>527459843.06999999</v>
      </c>
      <c r="K13" s="208">
        <v>350414</v>
      </c>
      <c r="L13" s="209">
        <v>5958464850.3599997</v>
      </c>
      <c r="M13" s="208">
        <v>1340</v>
      </c>
      <c r="N13" s="209">
        <v>31599953.530000001</v>
      </c>
      <c r="O13" s="234">
        <v>209975</v>
      </c>
      <c r="P13" s="235">
        <v>3714368535.9299998</v>
      </c>
      <c r="Q13" s="234">
        <v>208044</v>
      </c>
      <c r="R13" s="235">
        <v>2803156111.0300002</v>
      </c>
      <c r="S13" s="234">
        <v>402057</v>
      </c>
      <c r="T13" s="235">
        <v>6168210859.6199999</v>
      </c>
      <c r="U13" s="234">
        <v>15962</v>
      </c>
      <c r="V13" s="235">
        <v>349313787.33999997</v>
      </c>
    </row>
    <row r="14" spans="1:24" x14ac:dyDescent="0.25">
      <c r="B14" s="181" t="s">
        <v>2</v>
      </c>
      <c r="C14" s="565" t="s">
        <v>2</v>
      </c>
      <c r="D14" s="374"/>
      <c r="E14" s="182" t="s">
        <v>2</v>
      </c>
      <c r="F14" s="182" t="s">
        <v>2</v>
      </c>
      <c r="G14" s="182" t="s">
        <v>2</v>
      </c>
      <c r="H14" s="182" t="s">
        <v>2</v>
      </c>
      <c r="I14" s="182" t="s">
        <v>2</v>
      </c>
      <c r="J14" s="182" t="s">
        <v>2</v>
      </c>
      <c r="K14" s="182" t="s">
        <v>2</v>
      </c>
      <c r="L14" s="182" t="s">
        <v>2</v>
      </c>
      <c r="M14" s="182" t="s">
        <v>2</v>
      </c>
      <c r="N14" s="182" t="s">
        <v>2</v>
      </c>
      <c r="O14" s="182" t="s">
        <v>2</v>
      </c>
      <c r="P14" s="182" t="s">
        <v>2</v>
      </c>
      <c r="Q14" s="182" t="s">
        <v>2</v>
      </c>
      <c r="R14" s="182" t="s">
        <v>2</v>
      </c>
      <c r="S14" s="182" t="s">
        <v>2</v>
      </c>
      <c r="T14" s="182" t="s">
        <v>2</v>
      </c>
      <c r="U14" s="182" t="s">
        <v>2</v>
      </c>
      <c r="V14" s="182" t="s">
        <v>2</v>
      </c>
    </row>
    <row r="15" spans="1:24" x14ac:dyDescent="0.25">
      <c r="B15" s="236" t="s">
        <v>2</v>
      </c>
      <c r="C15" s="677" t="s">
        <v>2</v>
      </c>
      <c r="D15" s="374"/>
      <c r="E15" s="182" t="s">
        <v>2</v>
      </c>
      <c r="F15" s="182" t="s">
        <v>2</v>
      </c>
      <c r="G15" s="182" t="s">
        <v>2</v>
      </c>
      <c r="H15" s="182" t="s">
        <v>2</v>
      </c>
      <c r="I15" s="182" t="s">
        <v>2</v>
      </c>
      <c r="J15" s="182" t="s">
        <v>2</v>
      </c>
      <c r="K15" s="182" t="s">
        <v>2</v>
      </c>
      <c r="L15" s="182" t="s">
        <v>2</v>
      </c>
      <c r="M15" s="182" t="s">
        <v>2</v>
      </c>
      <c r="N15" s="182" t="s">
        <v>2</v>
      </c>
      <c r="O15" s="182" t="s">
        <v>2</v>
      </c>
      <c r="P15" s="182" t="s">
        <v>2</v>
      </c>
      <c r="Q15" s="182" t="s">
        <v>2</v>
      </c>
      <c r="R15" s="182" t="s">
        <v>2</v>
      </c>
      <c r="S15" s="182" t="s">
        <v>2</v>
      </c>
      <c r="T15" s="182" t="s">
        <v>2</v>
      </c>
      <c r="U15" s="182" t="s">
        <v>2</v>
      </c>
      <c r="V15" s="182" t="s">
        <v>2</v>
      </c>
    </row>
    <row r="16" spans="1:24" x14ac:dyDescent="0.25">
      <c r="B16" s="181" t="s">
        <v>2</v>
      </c>
      <c r="C16" s="565" t="s">
        <v>2</v>
      </c>
      <c r="D16" s="374"/>
      <c r="E16" s="182" t="s">
        <v>2</v>
      </c>
      <c r="F16" s="182" t="s">
        <v>2</v>
      </c>
      <c r="G16" s="182" t="s">
        <v>2</v>
      </c>
      <c r="H16" s="182" t="s">
        <v>2</v>
      </c>
      <c r="I16" s="182" t="s">
        <v>2</v>
      </c>
      <c r="J16" s="182" t="s">
        <v>2</v>
      </c>
      <c r="K16" s="182" t="s">
        <v>2</v>
      </c>
      <c r="L16" s="182" t="s">
        <v>2</v>
      </c>
      <c r="M16" s="182" t="s">
        <v>2</v>
      </c>
      <c r="N16" s="182" t="s">
        <v>2</v>
      </c>
      <c r="O16" s="182" t="s">
        <v>2</v>
      </c>
      <c r="P16" s="182" t="s">
        <v>2</v>
      </c>
      <c r="Q16" s="182" t="s">
        <v>2</v>
      </c>
      <c r="R16" s="182" t="s">
        <v>2</v>
      </c>
      <c r="S16" s="182" t="s">
        <v>2</v>
      </c>
      <c r="T16" s="182" t="s">
        <v>2</v>
      </c>
      <c r="U16" s="182" t="s">
        <v>2</v>
      </c>
      <c r="V16" s="182" t="s">
        <v>2</v>
      </c>
    </row>
    <row r="17" spans="2:22" x14ac:dyDescent="0.25">
      <c r="B17" s="230" t="s">
        <v>2</v>
      </c>
      <c r="C17" s="674" t="s">
        <v>2</v>
      </c>
      <c r="D17" s="374"/>
      <c r="E17" s="680" t="s">
        <v>866</v>
      </c>
      <c r="F17" s="584"/>
      <c r="G17" s="584"/>
      <c r="H17" s="585"/>
      <c r="I17" s="562" t="s">
        <v>687</v>
      </c>
      <c r="J17" s="417"/>
      <c r="K17" s="417"/>
      <c r="L17" s="417"/>
      <c r="M17" s="417"/>
      <c r="N17" s="418"/>
      <c r="O17" s="562" t="s">
        <v>108</v>
      </c>
      <c r="P17" s="417"/>
      <c r="Q17" s="417"/>
      <c r="R17" s="418"/>
      <c r="S17" s="562" t="s">
        <v>688</v>
      </c>
      <c r="T17" s="417"/>
      <c r="U17" s="417"/>
      <c r="V17" s="418"/>
    </row>
    <row r="18" spans="2:22" ht="18" customHeight="1" x14ac:dyDescent="0.25">
      <c r="C18" s="674" t="s">
        <v>2</v>
      </c>
      <c r="D18" s="374"/>
      <c r="E18" s="676" t="s">
        <v>2</v>
      </c>
      <c r="F18" s="374"/>
      <c r="G18" s="374"/>
      <c r="H18" s="385"/>
      <c r="I18" s="562" t="s">
        <v>689</v>
      </c>
      <c r="J18" s="418"/>
      <c r="K18" s="562" t="s">
        <v>690</v>
      </c>
      <c r="L18" s="418"/>
      <c r="M18" s="562" t="s">
        <v>691</v>
      </c>
      <c r="N18" s="418"/>
      <c r="O18" s="562" t="s">
        <v>692</v>
      </c>
      <c r="P18" s="418"/>
      <c r="Q18" s="562" t="s">
        <v>693</v>
      </c>
      <c r="R18" s="418"/>
      <c r="S18" s="562" t="s">
        <v>694</v>
      </c>
      <c r="T18" s="418"/>
      <c r="U18" s="562" t="s">
        <v>695</v>
      </c>
      <c r="V18" s="418"/>
    </row>
    <row r="19" spans="2:22" ht="60" x14ac:dyDescent="0.25">
      <c r="B19" s="424" t="s">
        <v>108</v>
      </c>
      <c r="C19" s="417"/>
      <c r="D19" s="418"/>
      <c r="E19" s="37" t="s">
        <v>697</v>
      </c>
      <c r="F19" s="37" t="s">
        <v>110</v>
      </c>
      <c r="G19" s="37" t="s">
        <v>111</v>
      </c>
      <c r="H19" s="37" t="s">
        <v>709</v>
      </c>
      <c r="I19" s="183" t="s">
        <v>697</v>
      </c>
      <c r="J19" s="183" t="s">
        <v>111</v>
      </c>
      <c r="K19" s="183" t="s">
        <v>697</v>
      </c>
      <c r="L19" s="183" t="s">
        <v>111</v>
      </c>
      <c r="M19" s="183" t="s">
        <v>697</v>
      </c>
      <c r="N19" s="183" t="s">
        <v>111</v>
      </c>
      <c r="O19" s="183" t="s">
        <v>697</v>
      </c>
      <c r="P19" s="183" t="s">
        <v>111</v>
      </c>
      <c r="Q19" s="183" t="s">
        <v>697</v>
      </c>
      <c r="R19" s="183" t="s">
        <v>111</v>
      </c>
      <c r="S19" s="183" t="s">
        <v>697</v>
      </c>
      <c r="T19" s="183" t="s">
        <v>111</v>
      </c>
      <c r="U19" s="183" t="s">
        <v>697</v>
      </c>
      <c r="V19" s="183" t="s">
        <v>111</v>
      </c>
    </row>
    <row r="20" spans="2:22" x14ac:dyDescent="0.25">
      <c r="B20" s="89" t="s">
        <v>692</v>
      </c>
      <c r="C20" s="607" t="s">
        <v>2</v>
      </c>
      <c r="D20" s="374"/>
      <c r="E20" s="212">
        <v>209975</v>
      </c>
      <c r="F20" s="215">
        <v>0.50230970362591199</v>
      </c>
      <c r="G20" s="214">
        <v>3714368535.9299998</v>
      </c>
      <c r="H20" s="215">
        <v>0.56990479317366505</v>
      </c>
      <c r="I20" s="206">
        <v>5431</v>
      </c>
      <c r="J20" s="205">
        <v>68807245.849999994</v>
      </c>
      <c r="K20" s="206">
        <v>203789</v>
      </c>
      <c r="L20" s="205">
        <v>3628051815.6900001</v>
      </c>
      <c r="M20" s="206">
        <v>755</v>
      </c>
      <c r="N20" s="205">
        <v>17509474.390000001</v>
      </c>
      <c r="O20" s="233">
        <v>209975</v>
      </c>
      <c r="P20" s="214">
        <v>3714368535.9299998</v>
      </c>
      <c r="Q20" s="233">
        <v>0</v>
      </c>
      <c r="R20" s="214">
        <v>0</v>
      </c>
      <c r="S20" s="233">
        <v>201377</v>
      </c>
      <c r="T20" s="214">
        <v>3501201828.1700001</v>
      </c>
      <c r="U20" s="233">
        <v>8598</v>
      </c>
      <c r="V20" s="214">
        <v>213166707.75999999</v>
      </c>
    </row>
    <row r="21" spans="2:22" x14ac:dyDescent="0.25">
      <c r="B21" s="202" t="s">
        <v>693</v>
      </c>
      <c r="C21" s="599" t="s">
        <v>2</v>
      </c>
      <c r="D21" s="374"/>
      <c r="E21" s="210">
        <v>208044</v>
      </c>
      <c r="F21" s="40">
        <v>0.49769029637408801</v>
      </c>
      <c r="G21" s="41">
        <v>2803156111.0300002</v>
      </c>
      <c r="H21" s="40">
        <v>0.43009520682633501</v>
      </c>
      <c r="I21" s="203">
        <v>60834</v>
      </c>
      <c r="J21" s="204">
        <v>458652597.22000003</v>
      </c>
      <c r="K21" s="203">
        <v>146625</v>
      </c>
      <c r="L21" s="204">
        <v>2330413034.6700001</v>
      </c>
      <c r="M21" s="203">
        <v>585</v>
      </c>
      <c r="N21" s="204">
        <v>14090479.140000001</v>
      </c>
      <c r="O21" s="231">
        <v>0</v>
      </c>
      <c r="P21" s="232">
        <v>0</v>
      </c>
      <c r="Q21" s="231">
        <v>208044</v>
      </c>
      <c r="R21" s="232">
        <v>2803156111.0300002</v>
      </c>
      <c r="S21" s="231">
        <v>200680</v>
      </c>
      <c r="T21" s="232">
        <v>2667009031.4499998</v>
      </c>
      <c r="U21" s="231">
        <v>7364</v>
      </c>
      <c r="V21" s="232">
        <v>136147079.58000001</v>
      </c>
    </row>
    <row r="22" spans="2:22" x14ac:dyDescent="0.25">
      <c r="B22" s="207" t="s">
        <v>115</v>
      </c>
      <c r="C22" s="616" t="s">
        <v>2</v>
      </c>
      <c r="D22" s="417"/>
      <c r="E22" s="216">
        <v>418019</v>
      </c>
      <c r="F22" s="217">
        <v>1</v>
      </c>
      <c r="G22" s="218">
        <v>6517524646.96</v>
      </c>
      <c r="H22" s="217">
        <v>1</v>
      </c>
      <c r="I22" s="208">
        <v>66265</v>
      </c>
      <c r="J22" s="209">
        <v>527459843.06999999</v>
      </c>
      <c r="K22" s="208">
        <v>350414</v>
      </c>
      <c r="L22" s="209">
        <v>5958464850.3599997</v>
      </c>
      <c r="M22" s="208">
        <v>1340</v>
      </c>
      <c r="N22" s="209">
        <v>31599953.530000001</v>
      </c>
      <c r="O22" s="234">
        <v>209975</v>
      </c>
      <c r="P22" s="235">
        <v>3714368535.9299998</v>
      </c>
      <c r="Q22" s="234">
        <v>208044</v>
      </c>
      <c r="R22" s="235">
        <v>2803156111.0300002</v>
      </c>
      <c r="S22" s="234">
        <v>402057</v>
      </c>
      <c r="T22" s="235">
        <v>6168210859.6199999</v>
      </c>
      <c r="U22" s="234">
        <v>15962</v>
      </c>
      <c r="V22" s="235">
        <v>349313787.33999997</v>
      </c>
    </row>
    <row r="23" spans="2:22" x14ac:dyDescent="0.25">
      <c r="B23" s="181" t="s">
        <v>2</v>
      </c>
      <c r="C23" s="565" t="s">
        <v>2</v>
      </c>
      <c r="D23" s="374"/>
      <c r="E23" s="182" t="s">
        <v>2</v>
      </c>
      <c r="F23" s="182" t="s">
        <v>2</v>
      </c>
      <c r="G23" s="182" t="s">
        <v>2</v>
      </c>
      <c r="H23" s="182" t="s">
        <v>2</v>
      </c>
      <c r="I23" s="182" t="s">
        <v>2</v>
      </c>
      <c r="J23" s="182" t="s">
        <v>2</v>
      </c>
      <c r="K23" s="182" t="s">
        <v>2</v>
      </c>
      <c r="L23" s="182" t="s">
        <v>2</v>
      </c>
      <c r="M23" s="182" t="s">
        <v>2</v>
      </c>
      <c r="N23" s="182" t="s">
        <v>2</v>
      </c>
      <c r="O23" s="182" t="s">
        <v>2</v>
      </c>
      <c r="P23" s="182" t="s">
        <v>2</v>
      </c>
      <c r="Q23" s="182" t="s">
        <v>2</v>
      </c>
      <c r="R23" s="182" t="s">
        <v>2</v>
      </c>
      <c r="S23" s="182" t="s">
        <v>2</v>
      </c>
      <c r="T23" s="182" t="s">
        <v>2</v>
      </c>
      <c r="U23" s="182" t="s">
        <v>2</v>
      </c>
      <c r="V23" s="182" t="s">
        <v>2</v>
      </c>
    </row>
    <row r="24" spans="2:22" x14ac:dyDescent="0.25">
      <c r="B24" s="236" t="s">
        <v>2</v>
      </c>
      <c r="C24" s="677" t="s">
        <v>2</v>
      </c>
      <c r="D24" s="374"/>
      <c r="E24" s="182" t="s">
        <v>2</v>
      </c>
      <c r="F24" s="182" t="s">
        <v>2</v>
      </c>
      <c r="G24" s="182" t="s">
        <v>2</v>
      </c>
      <c r="H24" s="182" t="s">
        <v>2</v>
      </c>
      <c r="I24" s="182" t="s">
        <v>2</v>
      </c>
      <c r="J24" s="182" t="s">
        <v>2</v>
      </c>
      <c r="K24" s="182" t="s">
        <v>2</v>
      </c>
      <c r="L24" s="182" t="s">
        <v>2</v>
      </c>
      <c r="M24" s="182" t="s">
        <v>2</v>
      </c>
      <c r="N24" s="182" t="s">
        <v>2</v>
      </c>
      <c r="O24" s="182" t="s">
        <v>2</v>
      </c>
      <c r="P24" s="182" t="s">
        <v>2</v>
      </c>
      <c r="Q24" s="182" t="s">
        <v>2</v>
      </c>
      <c r="R24" s="182" t="s">
        <v>2</v>
      </c>
      <c r="S24" s="182" t="s">
        <v>2</v>
      </c>
      <c r="T24" s="182" t="s">
        <v>2</v>
      </c>
      <c r="U24" s="182" t="s">
        <v>2</v>
      </c>
      <c r="V24" s="182" t="s">
        <v>2</v>
      </c>
    </row>
    <row r="25" spans="2:22" x14ac:dyDescent="0.25">
      <c r="B25" s="181" t="s">
        <v>2</v>
      </c>
      <c r="C25" s="565" t="s">
        <v>2</v>
      </c>
      <c r="D25" s="374"/>
      <c r="E25" s="182" t="s">
        <v>2</v>
      </c>
      <c r="F25" s="182" t="s">
        <v>2</v>
      </c>
      <c r="G25" s="182" t="s">
        <v>2</v>
      </c>
      <c r="H25" s="182" t="s">
        <v>2</v>
      </c>
      <c r="I25" s="182" t="s">
        <v>2</v>
      </c>
      <c r="J25" s="182" t="s">
        <v>2</v>
      </c>
      <c r="K25" s="182" t="s">
        <v>2</v>
      </c>
      <c r="L25" s="182" t="s">
        <v>2</v>
      </c>
      <c r="M25" s="182" t="s">
        <v>2</v>
      </c>
      <c r="N25" s="182" t="s">
        <v>2</v>
      </c>
      <c r="O25" s="182" t="s">
        <v>2</v>
      </c>
      <c r="P25" s="182" t="s">
        <v>2</v>
      </c>
      <c r="Q25" s="182" t="s">
        <v>2</v>
      </c>
      <c r="R25" s="182" t="s">
        <v>2</v>
      </c>
      <c r="S25" s="182" t="s">
        <v>2</v>
      </c>
      <c r="T25" s="182" t="s">
        <v>2</v>
      </c>
      <c r="U25" s="182" t="s">
        <v>2</v>
      </c>
      <c r="V25" s="182" t="s">
        <v>2</v>
      </c>
    </row>
    <row r="26" spans="2:22" x14ac:dyDescent="0.25">
      <c r="B26" s="230" t="s">
        <v>2</v>
      </c>
      <c r="C26" s="674" t="s">
        <v>2</v>
      </c>
      <c r="D26" s="374"/>
      <c r="E26" s="680" t="s">
        <v>866</v>
      </c>
      <c r="F26" s="584"/>
      <c r="G26" s="584"/>
      <c r="H26" s="585"/>
      <c r="I26" s="562" t="s">
        <v>687</v>
      </c>
      <c r="J26" s="417"/>
      <c r="K26" s="417"/>
      <c r="L26" s="417"/>
      <c r="M26" s="417"/>
      <c r="N26" s="418"/>
      <c r="O26" s="562" t="s">
        <v>108</v>
      </c>
      <c r="P26" s="417"/>
      <c r="Q26" s="417"/>
      <c r="R26" s="418"/>
      <c r="S26" s="562" t="s">
        <v>688</v>
      </c>
      <c r="T26" s="417"/>
      <c r="U26" s="417"/>
      <c r="V26" s="418"/>
    </row>
    <row r="27" spans="2:22" ht="18" customHeight="1" x14ac:dyDescent="0.25">
      <c r="C27" s="674" t="s">
        <v>2</v>
      </c>
      <c r="D27" s="374"/>
      <c r="E27" s="676" t="s">
        <v>2</v>
      </c>
      <c r="F27" s="374"/>
      <c r="G27" s="374"/>
      <c r="H27" s="385"/>
      <c r="I27" s="562" t="s">
        <v>689</v>
      </c>
      <c r="J27" s="418"/>
      <c r="K27" s="562" t="s">
        <v>690</v>
      </c>
      <c r="L27" s="418"/>
      <c r="M27" s="562" t="s">
        <v>691</v>
      </c>
      <c r="N27" s="418"/>
      <c r="O27" s="562" t="s">
        <v>692</v>
      </c>
      <c r="P27" s="418"/>
      <c r="Q27" s="562" t="s">
        <v>693</v>
      </c>
      <c r="R27" s="418"/>
      <c r="S27" s="562" t="s">
        <v>694</v>
      </c>
      <c r="T27" s="418"/>
      <c r="U27" s="562" t="s">
        <v>695</v>
      </c>
      <c r="V27" s="418"/>
    </row>
    <row r="28" spans="2:22" ht="60" x14ac:dyDescent="0.25">
      <c r="B28" s="424" t="s">
        <v>688</v>
      </c>
      <c r="C28" s="417"/>
      <c r="D28" s="418"/>
      <c r="E28" s="37" t="s">
        <v>697</v>
      </c>
      <c r="F28" s="37" t="s">
        <v>110</v>
      </c>
      <c r="G28" s="37" t="s">
        <v>111</v>
      </c>
      <c r="H28" s="37" t="s">
        <v>709</v>
      </c>
      <c r="I28" s="183" t="s">
        <v>697</v>
      </c>
      <c r="J28" s="183" t="s">
        <v>111</v>
      </c>
      <c r="K28" s="183" t="s">
        <v>697</v>
      </c>
      <c r="L28" s="183" t="s">
        <v>111</v>
      </c>
      <c r="M28" s="183" t="s">
        <v>697</v>
      </c>
      <c r="N28" s="183" t="s">
        <v>111</v>
      </c>
      <c r="O28" s="183" t="s">
        <v>697</v>
      </c>
      <c r="P28" s="183" t="s">
        <v>111</v>
      </c>
      <c r="Q28" s="183" t="s">
        <v>697</v>
      </c>
      <c r="R28" s="183" t="s">
        <v>111</v>
      </c>
      <c r="S28" s="183" t="s">
        <v>697</v>
      </c>
      <c r="T28" s="183" t="s">
        <v>111</v>
      </c>
      <c r="U28" s="183" t="s">
        <v>697</v>
      </c>
      <c r="V28" s="183" t="s">
        <v>111</v>
      </c>
    </row>
    <row r="29" spans="2:22" x14ac:dyDescent="0.25">
      <c r="B29" s="89" t="s">
        <v>695</v>
      </c>
      <c r="C29" s="607" t="s">
        <v>2</v>
      </c>
      <c r="D29" s="374"/>
      <c r="E29" s="212">
        <v>15962</v>
      </c>
      <c r="F29" s="215">
        <v>3.8184867195031801E-2</v>
      </c>
      <c r="G29" s="214">
        <v>349313787.33999997</v>
      </c>
      <c r="H29" s="215">
        <v>5.3596082295282503E-2</v>
      </c>
      <c r="I29" s="206">
        <v>8544</v>
      </c>
      <c r="J29" s="205">
        <v>98977889.790000007</v>
      </c>
      <c r="K29" s="206">
        <v>6457</v>
      </c>
      <c r="L29" s="205">
        <v>228602189.43000001</v>
      </c>
      <c r="M29" s="206">
        <v>961</v>
      </c>
      <c r="N29" s="205">
        <v>21733708.120000001</v>
      </c>
      <c r="O29" s="233">
        <v>8598</v>
      </c>
      <c r="P29" s="214">
        <v>213166707.75999999</v>
      </c>
      <c r="Q29" s="233">
        <v>7364</v>
      </c>
      <c r="R29" s="214">
        <v>136147079.58000001</v>
      </c>
      <c r="S29" s="233">
        <v>0</v>
      </c>
      <c r="T29" s="214">
        <v>0</v>
      </c>
      <c r="U29" s="233">
        <v>15962</v>
      </c>
      <c r="V29" s="214">
        <v>349313787.33999997</v>
      </c>
    </row>
    <row r="30" spans="2:22" x14ac:dyDescent="0.25">
      <c r="B30" s="202" t="s">
        <v>694</v>
      </c>
      <c r="C30" s="599" t="s">
        <v>2</v>
      </c>
      <c r="D30" s="374"/>
      <c r="E30" s="210">
        <v>402057</v>
      </c>
      <c r="F30" s="40">
        <v>0.961815132804968</v>
      </c>
      <c r="G30" s="41">
        <v>6168210859.6199999</v>
      </c>
      <c r="H30" s="40">
        <v>0.94640391770471799</v>
      </c>
      <c r="I30" s="203">
        <v>57721</v>
      </c>
      <c r="J30" s="204">
        <v>428481953.27999997</v>
      </c>
      <c r="K30" s="203">
        <v>343957</v>
      </c>
      <c r="L30" s="204">
        <v>5729862660.9300003</v>
      </c>
      <c r="M30" s="203">
        <v>379</v>
      </c>
      <c r="N30" s="204">
        <v>9866245.4100000001</v>
      </c>
      <c r="O30" s="231">
        <v>201377</v>
      </c>
      <c r="P30" s="232">
        <v>3501201828.1700001</v>
      </c>
      <c r="Q30" s="231">
        <v>200680</v>
      </c>
      <c r="R30" s="232">
        <v>2667009031.4499998</v>
      </c>
      <c r="S30" s="231">
        <v>402057</v>
      </c>
      <c r="T30" s="232">
        <v>6168210859.6199999</v>
      </c>
      <c r="U30" s="231">
        <v>0</v>
      </c>
      <c r="V30" s="232">
        <v>0</v>
      </c>
    </row>
    <row r="31" spans="2:22" x14ac:dyDescent="0.25">
      <c r="B31" s="207" t="s">
        <v>115</v>
      </c>
      <c r="C31" s="616" t="s">
        <v>2</v>
      </c>
      <c r="D31" s="417"/>
      <c r="E31" s="216">
        <v>418019</v>
      </c>
      <c r="F31" s="217">
        <v>1</v>
      </c>
      <c r="G31" s="218">
        <v>6517524646.96</v>
      </c>
      <c r="H31" s="217">
        <v>1</v>
      </c>
      <c r="I31" s="208">
        <v>66265</v>
      </c>
      <c r="J31" s="209">
        <v>527459843.06999999</v>
      </c>
      <c r="K31" s="208">
        <v>350414</v>
      </c>
      <c r="L31" s="209">
        <v>5958464850.3599997</v>
      </c>
      <c r="M31" s="208">
        <v>1340</v>
      </c>
      <c r="N31" s="209">
        <v>31599953.530000001</v>
      </c>
      <c r="O31" s="234">
        <v>209975</v>
      </c>
      <c r="P31" s="235">
        <v>3714368535.9299998</v>
      </c>
      <c r="Q31" s="234">
        <v>208044</v>
      </c>
      <c r="R31" s="235">
        <v>2803156111.0300002</v>
      </c>
      <c r="S31" s="234">
        <v>402057</v>
      </c>
      <c r="T31" s="235">
        <v>6168210859.6199999</v>
      </c>
      <c r="U31" s="234">
        <v>15962</v>
      </c>
      <c r="V31" s="235">
        <v>349313787.33999997</v>
      </c>
    </row>
    <row r="32" spans="2:22" x14ac:dyDescent="0.25">
      <c r="B32" s="181" t="s">
        <v>2</v>
      </c>
      <c r="C32" s="565" t="s">
        <v>2</v>
      </c>
      <c r="D32" s="374"/>
      <c r="E32" s="182" t="s">
        <v>2</v>
      </c>
      <c r="F32" s="182" t="s">
        <v>2</v>
      </c>
      <c r="G32" s="182" t="s">
        <v>2</v>
      </c>
      <c r="H32" s="182" t="s">
        <v>2</v>
      </c>
      <c r="I32" s="182" t="s">
        <v>2</v>
      </c>
      <c r="J32" s="182" t="s">
        <v>2</v>
      </c>
      <c r="K32" s="182" t="s">
        <v>2</v>
      </c>
      <c r="L32" s="182" t="s">
        <v>2</v>
      </c>
      <c r="M32" s="182" t="s">
        <v>2</v>
      </c>
      <c r="N32" s="182" t="s">
        <v>2</v>
      </c>
      <c r="O32" s="182" t="s">
        <v>2</v>
      </c>
      <c r="P32" s="182" t="s">
        <v>2</v>
      </c>
      <c r="Q32" s="182" t="s">
        <v>2</v>
      </c>
      <c r="R32" s="182" t="s">
        <v>2</v>
      </c>
      <c r="S32" s="182" t="s">
        <v>2</v>
      </c>
      <c r="T32" s="182" t="s">
        <v>2</v>
      </c>
      <c r="U32" s="182" t="s">
        <v>2</v>
      </c>
      <c r="V32" s="182" t="s">
        <v>2</v>
      </c>
    </row>
    <row r="33" spans="2:22" x14ac:dyDescent="0.25">
      <c r="B33" s="236" t="s">
        <v>2</v>
      </c>
      <c r="C33" s="677" t="s">
        <v>2</v>
      </c>
      <c r="D33" s="374"/>
      <c r="E33" s="182" t="s">
        <v>2</v>
      </c>
      <c r="F33" s="182" t="s">
        <v>2</v>
      </c>
      <c r="G33" s="182" t="s">
        <v>2</v>
      </c>
      <c r="H33" s="182" t="s">
        <v>2</v>
      </c>
      <c r="I33" s="182" t="s">
        <v>2</v>
      </c>
      <c r="J33" s="182" t="s">
        <v>2</v>
      </c>
      <c r="K33" s="182" t="s">
        <v>2</v>
      </c>
      <c r="L33" s="182" t="s">
        <v>2</v>
      </c>
      <c r="M33" s="182" t="s">
        <v>2</v>
      </c>
      <c r="N33" s="182" t="s">
        <v>2</v>
      </c>
      <c r="O33" s="182" t="s">
        <v>2</v>
      </c>
      <c r="P33" s="182" t="s">
        <v>2</v>
      </c>
      <c r="Q33" s="182" t="s">
        <v>2</v>
      </c>
      <c r="R33" s="182" t="s">
        <v>2</v>
      </c>
      <c r="S33" s="182" t="s">
        <v>2</v>
      </c>
      <c r="T33" s="182" t="s">
        <v>2</v>
      </c>
      <c r="U33" s="182" t="s">
        <v>2</v>
      </c>
      <c r="V33" s="182" t="s">
        <v>2</v>
      </c>
    </row>
    <row r="34" spans="2:22" x14ac:dyDescent="0.25">
      <c r="B34" s="181" t="s">
        <v>2</v>
      </c>
      <c r="C34" s="565" t="s">
        <v>2</v>
      </c>
      <c r="D34" s="374"/>
      <c r="E34" s="182" t="s">
        <v>2</v>
      </c>
      <c r="F34" s="182" t="s">
        <v>2</v>
      </c>
      <c r="G34" s="182" t="s">
        <v>2</v>
      </c>
      <c r="H34" s="182" t="s">
        <v>2</v>
      </c>
      <c r="I34" s="182" t="s">
        <v>2</v>
      </c>
      <c r="J34" s="182" t="s">
        <v>2</v>
      </c>
      <c r="K34" s="182" t="s">
        <v>2</v>
      </c>
      <c r="L34" s="182" t="s">
        <v>2</v>
      </c>
      <c r="M34" s="182" t="s">
        <v>2</v>
      </c>
      <c r="N34" s="182" t="s">
        <v>2</v>
      </c>
      <c r="O34" s="182" t="s">
        <v>2</v>
      </c>
      <c r="P34" s="182" t="s">
        <v>2</v>
      </c>
      <c r="Q34" s="182" t="s">
        <v>2</v>
      </c>
      <c r="R34" s="182" t="s">
        <v>2</v>
      </c>
      <c r="S34" s="182" t="s">
        <v>2</v>
      </c>
      <c r="T34" s="182" t="s">
        <v>2</v>
      </c>
      <c r="U34" s="182" t="s">
        <v>2</v>
      </c>
      <c r="V34" s="182" t="s">
        <v>2</v>
      </c>
    </row>
    <row r="35" spans="2:22" x14ac:dyDescent="0.25">
      <c r="B35" s="230" t="s">
        <v>2</v>
      </c>
      <c r="C35" s="674" t="s">
        <v>2</v>
      </c>
      <c r="D35" s="374"/>
      <c r="E35" s="680" t="s">
        <v>866</v>
      </c>
      <c r="F35" s="584"/>
      <c r="G35" s="584"/>
      <c r="H35" s="585"/>
      <c r="I35" s="562" t="s">
        <v>687</v>
      </c>
      <c r="J35" s="417"/>
      <c r="K35" s="417"/>
      <c r="L35" s="417"/>
      <c r="M35" s="417"/>
      <c r="N35" s="418"/>
      <c r="O35" s="562" t="s">
        <v>108</v>
      </c>
      <c r="P35" s="417"/>
      <c r="Q35" s="417"/>
      <c r="R35" s="418"/>
      <c r="S35" s="562" t="s">
        <v>688</v>
      </c>
      <c r="T35" s="417"/>
      <c r="U35" s="417"/>
      <c r="V35" s="418"/>
    </row>
    <row r="36" spans="2:22" ht="18" customHeight="1" x14ac:dyDescent="0.25">
      <c r="C36" s="674" t="s">
        <v>2</v>
      </c>
      <c r="D36" s="374"/>
      <c r="E36" s="676" t="s">
        <v>2</v>
      </c>
      <c r="F36" s="374"/>
      <c r="G36" s="374"/>
      <c r="H36" s="385"/>
      <c r="I36" s="562" t="s">
        <v>689</v>
      </c>
      <c r="J36" s="418"/>
      <c r="K36" s="562" t="s">
        <v>690</v>
      </c>
      <c r="L36" s="418"/>
      <c r="M36" s="562" t="s">
        <v>691</v>
      </c>
      <c r="N36" s="418"/>
      <c r="O36" s="562" t="s">
        <v>692</v>
      </c>
      <c r="P36" s="418"/>
      <c r="Q36" s="562" t="s">
        <v>693</v>
      </c>
      <c r="R36" s="418"/>
      <c r="S36" s="562" t="s">
        <v>694</v>
      </c>
      <c r="T36" s="418"/>
      <c r="U36" s="562" t="s">
        <v>695</v>
      </c>
      <c r="V36" s="418"/>
    </row>
    <row r="37" spans="2:22" ht="60" x14ac:dyDescent="0.25">
      <c r="B37" s="424" t="s">
        <v>1090</v>
      </c>
      <c r="C37" s="417"/>
      <c r="D37" s="418"/>
      <c r="E37" s="37" t="s">
        <v>697</v>
      </c>
      <c r="F37" s="37" t="s">
        <v>110</v>
      </c>
      <c r="G37" s="37" t="s">
        <v>111</v>
      </c>
      <c r="H37" s="37" t="s">
        <v>709</v>
      </c>
      <c r="I37" s="183" t="s">
        <v>697</v>
      </c>
      <c r="J37" s="183" t="s">
        <v>111</v>
      </c>
      <c r="K37" s="183" t="s">
        <v>697</v>
      </c>
      <c r="L37" s="183" t="s">
        <v>111</v>
      </c>
      <c r="M37" s="183" t="s">
        <v>697</v>
      </c>
      <c r="N37" s="183" t="s">
        <v>111</v>
      </c>
      <c r="O37" s="183" t="s">
        <v>697</v>
      </c>
      <c r="P37" s="183" t="s">
        <v>111</v>
      </c>
      <c r="Q37" s="183" t="s">
        <v>697</v>
      </c>
      <c r="R37" s="183" t="s">
        <v>111</v>
      </c>
      <c r="S37" s="183" t="s">
        <v>697</v>
      </c>
      <c r="T37" s="183" t="s">
        <v>111</v>
      </c>
      <c r="U37" s="183" t="s">
        <v>697</v>
      </c>
      <c r="V37" s="183" t="s">
        <v>111</v>
      </c>
    </row>
    <row r="38" spans="2:22" x14ac:dyDescent="0.25">
      <c r="B38" s="89" t="s">
        <v>1091</v>
      </c>
      <c r="C38" s="607" t="s">
        <v>2</v>
      </c>
      <c r="D38" s="374"/>
      <c r="E38" s="212">
        <v>13595</v>
      </c>
      <c r="F38" s="215">
        <v>3.2522445152014599E-2</v>
      </c>
      <c r="G38" s="214">
        <v>415575004.08999997</v>
      </c>
      <c r="H38" s="215">
        <v>6.3762705413601906E-2</v>
      </c>
      <c r="I38" s="206">
        <v>689</v>
      </c>
      <c r="J38" s="205">
        <v>17703274.640000001</v>
      </c>
      <c r="K38" s="206">
        <v>12895</v>
      </c>
      <c r="L38" s="205">
        <v>397500717.29000002</v>
      </c>
      <c r="M38" s="206">
        <v>11</v>
      </c>
      <c r="N38" s="205">
        <v>371012.16</v>
      </c>
      <c r="O38" s="233">
        <v>10555</v>
      </c>
      <c r="P38" s="214">
        <v>310814494.92000002</v>
      </c>
      <c r="Q38" s="233">
        <v>3040</v>
      </c>
      <c r="R38" s="214">
        <v>104760509.17</v>
      </c>
      <c r="S38" s="233">
        <v>10693</v>
      </c>
      <c r="T38" s="214">
        <v>285181759.51999998</v>
      </c>
      <c r="U38" s="233">
        <v>2902</v>
      </c>
      <c r="V38" s="214">
        <v>130393244.56999999</v>
      </c>
    </row>
    <row r="39" spans="2:22" x14ac:dyDescent="0.25">
      <c r="B39" s="202" t="s">
        <v>1092</v>
      </c>
      <c r="C39" s="599" t="s">
        <v>2</v>
      </c>
      <c r="D39" s="374"/>
      <c r="E39" s="210">
        <v>90991</v>
      </c>
      <c r="F39" s="40">
        <v>0.217671924003454</v>
      </c>
      <c r="G39" s="41">
        <v>1448307848.72</v>
      </c>
      <c r="H39" s="40">
        <v>0.222217471689277</v>
      </c>
      <c r="I39" s="203">
        <v>28297</v>
      </c>
      <c r="J39" s="204">
        <v>243536817.59999999</v>
      </c>
      <c r="K39" s="203">
        <v>61413</v>
      </c>
      <c r="L39" s="204">
        <v>1175430454.3599999</v>
      </c>
      <c r="M39" s="203">
        <v>1281</v>
      </c>
      <c r="N39" s="204">
        <v>29340576.760000002</v>
      </c>
      <c r="O39" s="231">
        <v>26927</v>
      </c>
      <c r="P39" s="232">
        <v>572571527.40999997</v>
      </c>
      <c r="Q39" s="231">
        <v>64064</v>
      </c>
      <c r="R39" s="232">
        <v>875736321.30999994</v>
      </c>
      <c r="S39" s="231">
        <v>80924</v>
      </c>
      <c r="T39" s="232">
        <v>1313762596.22</v>
      </c>
      <c r="U39" s="231">
        <v>10067</v>
      </c>
      <c r="V39" s="232">
        <v>134545252.5</v>
      </c>
    </row>
    <row r="40" spans="2:22" x14ac:dyDescent="0.25">
      <c r="B40" s="89" t="s">
        <v>1093</v>
      </c>
      <c r="C40" s="607" t="s">
        <v>2</v>
      </c>
      <c r="D40" s="374"/>
      <c r="E40" s="212">
        <v>6197</v>
      </c>
      <c r="F40" s="215">
        <v>1.48246850023564E-2</v>
      </c>
      <c r="G40" s="214">
        <v>169188998.97</v>
      </c>
      <c r="H40" s="215">
        <v>2.59590884783099E-2</v>
      </c>
      <c r="I40" s="206">
        <v>800</v>
      </c>
      <c r="J40" s="205">
        <v>11651936.77</v>
      </c>
      <c r="K40" s="206">
        <v>5390</v>
      </c>
      <c r="L40" s="205">
        <v>157251519.61000001</v>
      </c>
      <c r="M40" s="206">
        <v>7</v>
      </c>
      <c r="N40" s="205">
        <v>285542.59000000003</v>
      </c>
      <c r="O40" s="233">
        <v>3298</v>
      </c>
      <c r="P40" s="214">
        <v>103527192.16</v>
      </c>
      <c r="Q40" s="233">
        <v>2899</v>
      </c>
      <c r="R40" s="214">
        <v>65661806.810000002</v>
      </c>
      <c r="S40" s="233">
        <v>5663</v>
      </c>
      <c r="T40" s="214">
        <v>150965683.75</v>
      </c>
      <c r="U40" s="233">
        <v>534</v>
      </c>
      <c r="V40" s="214">
        <v>18223315.219999999</v>
      </c>
    </row>
    <row r="41" spans="2:22" x14ac:dyDescent="0.25">
      <c r="B41" s="202" t="s">
        <v>1094</v>
      </c>
      <c r="C41" s="599" t="s">
        <v>2</v>
      </c>
      <c r="D41" s="374"/>
      <c r="E41" s="210">
        <v>307236</v>
      </c>
      <c r="F41" s="40">
        <v>0.73498094584217499</v>
      </c>
      <c r="G41" s="41">
        <v>4484452795.1800003</v>
      </c>
      <c r="H41" s="40">
        <v>0.68806073441881099</v>
      </c>
      <c r="I41" s="203">
        <v>36479</v>
      </c>
      <c r="J41" s="204">
        <v>254567814.06</v>
      </c>
      <c r="K41" s="203">
        <v>270716</v>
      </c>
      <c r="L41" s="204">
        <v>4228282159.0999999</v>
      </c>
      <c r="M41" s="203">
        <v>41</v>
      </c>
      <c r="N41" s="204">
        <v>1602822.02</v>
      </c>
      <c r="O41" s="231">
        <v>169195</v>
      </c>
      <c r="P41" s="232">
        <v>2727455321.4400001</v>
      </c>
      <c r="Q41" s="231">
        <v>138041</v>
      </c>
      <c r="R41" s="232">
        <v>1756997473.74</v>
      </c>
      <c r="S41" s="231">
        <v>304777</v>
      </c>
      <c r="T41" s="232">
        <v>4418300820.1300001</v>
      </c>
      <c r="U41" s="231">
        <v>2459</v>
      </c>
      <c r="V41" s="232">
        <v>66151975.049999997</v>
      </c>
    </row>
    <row r="42" spans="2:22" x14ac:dyDescent="0.25">
      <c r="B42" s="207" t="s">
        <v>115</v>
      </c>
      <c r="C42" s="616" t="s">
        <v>2</v>
      </c>
      <c r="D42" s="417"/>
      <c r="E42" s="216">
        <v>418019</v>
      </c>
      <c r="F42" s="217">
        <v>1</v>
      </c>
      <c r="G42" s="218">
        <v>6517524646.96</v>
      </c>
      <c r="H42" s="217">
        <v>1</v>
      </c>
      <c r="I42" s="208">
        <v>66265</v>
      </c>
      <c r="J42" s="209">
        <v>527459843.06999999</v>
      </c>
      <c r="K42" s="208">
        <v>350414</v>
      </c>
      <c r="L42" s="209">
        <v>5958464850.3599997</v>
      </c>
      <c r="M42" s="208">
        <v>1340</v>
      </c>
      <c r="N42" s="209">
        <v>31599953.530000001</v>
      </c>
      <c r="O42" s="234">
        <v>209975</v>
      </c>
      <c r="P42" s="235">
        <v>3714368535.9299998</v>
      </c>
      <c r="Q42" s="234">
        <v>208044</v>
      </c>
      <c r="R42" s="235">
        <v>2803156111.0300002</v>
      </c>
      <c r="S42" s="234">
        <v>402057</v>
      </c>
      <c r="T42" s="235">
        <v>6168210859.6199999</v>
      </c>
      <c r="U42" s="234">
        <v>15962</v>
      </c>
      <c r="V42" s="235">
        <v>349313787.33999997</v>
      </c>
    </row>
    <row r="43" spans="2:22" x14ac:dyDescent="0.25">
      <c r="B43" s="181" t="s">
        <v>2</v>
      </c>
      <c r="C43" s="565" t="s">
        <v>2</v>
      </c>
      <c r="D43" s="374"/>
      <c r="E43" s="182" t="s">
        <v>2</v>
      </c>
      <c r="F43" s="182" t="s">
        <v>2</v>
      </c>
      <c r="G43" s="182" t="s">
        <v>2</v>
      </c>
      <c r="H43" s="182" t="s">
        <v>2</v>
      </c>
      <c r="I43" s="182" t="s">
        <v>2</v>
      </c>
      <c r="J43" s="182" t="s">
        <v>2</v>
      </c>
      <c r="K43" s="182" t="s">
        <v>2</v>
      </c>
      <c r="L43" s="182" t="s">
        <v>2</v>
      </c>
      <c r="M43" s="182" t="s">
        <v>2</v>
      </c>
      <c r="N43" s="182" t="s">
        <v>2</v>
      </c>
      <c r="O43" s="182" t="s">
        <v>2</v>
      </c>
      <c r="P43" s="182" t="s">
        <v>2</v>
      </c>
      <c r="Q43" s="182" t="s">
        <v>2</v>
      </c>
      <c r="R43" s="182" t="s">
        <v>2</v>
      </c>
      <c r="S43" s="182" t="s">
        <v>2</v>
      </c>
      <c r="T43" s="182" t="s">
        <v>2</v>
      </c>
      <c r="U43" s="182" t="s">
        <v>2</v>
      </c>
      <c r="V43" s="182" t="s">
        <v>2</v>
      </c>
    </row>
    <row r="44" spans="2:22" x14ac:dyDescent="0.25">
      <c r="B44" s="236" t="s">
        <v>2</v>
      </c>
      <c r="C44" s="677" t="s">
        <v>2</v>
      </c>
      <c r="D44" s="374"/>
      <c r="E44" s="182" t="s">
        <v>2</v>
      </c>
      <c r="F44" s="182" t="s">
        <v>2</v>
      </c>
      <c r="G44" s="182" t="s">
        <v>2</v>
      </c>
      <c r="H44" s="182" t="s">
        <v>2</v>
      </c>
      <c r="I44" s="182" t="s">
        <v>2</v>
      </c>
      <c r="J44" s="182" t="s">
        <v>2</v>
      </c>
      <c r="K44" s="182" t="s">
        <v>2</v>
      </c>
      <c r="L44" s="182" t="s">
        <v>2</v>
      </c>
      <c r="M44" s="182" t="s">
        <v>2</v>
      </c>
      <c r="N44" s="182" t="s">
        <v>2</v>
      </c>
      <c r="O44" s="182" t="s">
        <v>2</v>
      </c>
      <c r="P44" s="182" t="s">
        <v>2</v>
      </c>
      <c r="Q44" s="182" t="s">
        <v>2</v>
      </c>
      <c r="R44" s="182" t="s">
        <v>2</v>
      </c>
      <c r="S44" s="182" t="s">
        <v>2</v>
      </c>
      <c r="T44" s="182" t="s">
        <v>2</v>
      </c>
      <c r="U44" s="182" t="s">
        <v>2</v>
      </c>
      <c r="V44" s="182" t="s">
        <v>2</v>
      </c>
    </row>
    <row r="45" spans="2:22" x14ac:dyDescent="0.25">
      <c r="B45" s="181" t="s">
        <v>2</v>
      </c>
      <c r="C45" s="565" t="s">
        <v>2</v>
      </c>
      <c r="D45" s="374"/>
      <c r="E45" s="182" t="s">
        <v>2</v>
      </c>
      <c r="F45" s="182" t="s">
        <v>2</v>
      </c>
      <c r="G45" s="182" t="s">
        <v>2</v>
      </c>
      <c r="H45" s="182" t="s">
        <v>2</v>
      </c>
      <c r="I45" s="182" t="s">
        <v>2</v>
      </c>
      <c r="J45" s="182" t="s">
        <v>2</v>
      </c>
      <c r="K45" s="182" t="s">
        <v>2</v>
      </c>
      <c r="L45" s="182" t="s">
        <v>2</v>
      </c>
      <c r="M45" s="182" t="s">
        <v>2</v>
      </c>
      <c r="N45" s="182" t="s">
        <v>2</v>
      </c>
      <c r="O45" s="182" t="s">
        <v>2</v>
      </c>
      <c r="P45" s="182" t="s">
        <v>2</v>
      </c>
      <c r="Q45" s="182" t="s">
        <v>2</v>
      </c>
      <c r="R45" s="182" t="s">
        <v>2</v>
      </c>
      <c r="S45" s="182" t="s">
        <v>2</v>
      </c>
      <c r="T45" s="182" t="s">
        <v>2</v>
      </c>
      <c r="U45" s="182" t="s">
        <v>2</v>
      </c>
      <c r="V45" s="182" t="s">
        <v>2</v>
      </c>
    </row>
    <row r="46" spans="2:22" x14ac:dyDescent="0.25">
      <c r="B46" s="230" t="s">
        <v>2</v>
      </c>
      <c r="C46" s="674" t="s">
        <v>2</v>
      </c>
      <c r="D46" s="374"/>
      <c r="E46" s="680" t="s">
        <v>866</v>
      </c>
      <c r="F46" s="584"/>
      <c r="G46" s="584"/>
      <c r="H46" s="585"/>
      <c r="I46" s="562" t="s">
        <v>687</v>
      </c>
      <c r="J46" s="417"/>
      <c r="K46" s="417"/>
      <c r="L46" s="417"/>
      <c r="M46" s="417"/>
      <c r="N46" s="418"/>
      <c r="O46" s="562" t="s">
        <v>108</v>
      </c>
      <c r="P46" s="417"/>
      <c r="Q46" s="417"/>
      <c r="R46" s="418"/>
      <c r="S46" s="562" t="s">
        <v>688</v>
      </c>
      <c r="T46" s="417"/>
      <c r="U46" s="417"/>
      <c r="V46" s="418"/>
    </row>
    <row r="47" spans="2:22" ht="18" customHeight="1" x14ac:dyDescent="0.25">
      <c r="C47" s="674" t="s">
        <v>2</v>
      </c>
      <c r="D47" s="374"/>
      <c r="E47" s="676" t="s">
        <v>2</v>
      </c>
      <c r="F47" s="374"/>
      <c r="G47" s="374"/>
      <c r="H47" s="385"/>
      <c r="I47" s="562" t="s">
        <v>689</v>
      </c>
      <c r="J47" s="418"/>
      <c r="K47" s="562" t="s">
        <v>690</v>
      </c>
      <c r="L47" s="418"/>
      <c r="M47" s="562" t="s">
        <v>691</v>
      </c>
      <c r="N47" s="418"/>
      <c r="O47" s="562" t="s">
        <v>692</v>
      </c>
      <c r="P47" s="418"/>
      <c r="Q47" s="562" t="s">
        <v>693</v>
      </c>
      <c r="R47" s="418"/>
      <c r="S47" s="562" t="s">
        <v>694</v>
      </c>
      <c r="T47" s="418"/>
      <c r="U47" s="562" t="s">
        <v>695</v>
      </c>
      <c r="V47" s="418"/>
    </row>
    <row r="48" spans="2:22" ht="60" x14ac:dyDescent="0.25">
      <c r="B48" s="424" t="s">
        <v>1095</v>
      </c>
      <c r="C48" s="417"/>
      <c r="D48" s="418"/>
      <c r="E48" s="37" t="s">
        <v>697</v>
      </c>
      <c r="F48" s="37" t="s">
        <v>110</v>
      </c>
      <c r="G48" s="37" t="s">
        <v>111</v>
      </c>
      <c r="H48" s="37" t="s">
        <v>709</v>
      </c>
      <c r="I48" s="183" t="s">
        <v>697</v>
      </c>
      <c r="J48" s="183" t="s">
        <v>111</v>
      </c>
      <c r="K48" s="183" t="s">
        <v>697</v>
      </c>
      <c r="L48" s="183" t="s">
        <v>111</v>
      </c>
      <c r="M48" s="183" t="s">
        <v>697</v>
      </c>
      <c r="N48" s="183" t="s">
        <v>111</v>
      </c>
      <c r="O48" s="183" t="s">
        <v>697</v>
      </c>
      <c r="P48" s="183" t="s">
        <v>111</v>
      </c>
      <c r="Q48" s="183" t="s">
        <v>697</v>
      </c>
      <c r="R48" s="183" t="s">
        <v>111</v>
      </c>
      <c r="S48" s="183" t="s">
        <v>697</v>
      </c>
      <c r="T48" s="183" t="s">
        <v>111</v>
      </c>
      <c r="U48" s="183" t="s">
        <v>697</v>
      </c>
      <c r="V48" s="183" t="s">
        <v>111</v>
      </c>
    </row>
    <row r="49" spans="2:22" x14ac:dyDescent="0.25">
      <c r="B49" s="89" t="s">
        <v>1096</v>
      </c>
      <c r="C49" s="607" t="s">
        <v>2</v>
      </c>
      <c r="D49" s="374"/>
      <c r="E49" s="212">
        <v>21</v>
      </c>
      <c r="F49" s="215">
        <v>5.023695095199022E-5</v>
      </c>
      <c r="G49" s="214">
        <v>29466.84</v>
      </c>
      <c r="H49" s="215">
        <v>4.5211704743984912E-6</v>
      </c>
      <c r="I49" s="206">
        <v>21</v>
      </c>
      <c r="J49" s="205">
        <v>29466.84</v>
      </c>
      <c r="K49" s="206">
        <v>0</v>
      </c>
      <c r="L49" s="205">
        <v>0</v>
      </c>
      <c r="M49" s="206">
        <v>0</v>
      </c>
      <c r="N49" s="205">
        <v>0</v>
      </c>
      <c r="O49" s="233">
        <v>0</v>
      </c>
      <c r="P49" s="214">
        <v>0</v>
      </c>
      <c r="Q49" s="233">
        <v>21</v>
      </c>
      <c r="R49" s="214">
        <v>29466.84</v>
      </c>
      <c r="S49" s="233">
        <v>20</v>
      </c>
      <c r="T49" s="214">
        <v>28052.14</v>
      </c>
      <c r="U49" s="233">
        <v>1</v>
      </c>
      <c r="V49" s="214">
        <v>1414.7</v>
      </c>
    </row>
    <row r="50" spans="2:22" x14ac:dyDescent="0.25">
      <c r="B50" s="202" t="s">
        <v>1097</v>
      </c>
      <c r="C50" s="599" t="s">
        <v>2</v>
      </c>
      <c r="D50" s="374"/>
      <c r="E50" s="210">
        <v>417998</v>
      </c>
      <c r="F50" s="40">
        <v>0.99994976304904803</v>
      </c>
      <c r="G50" s="41">
        <v>6517495180.1199999</v>
      </c>
      <c r="H50" s="40">
        <v>0.99999547882952555</v>
      </c>
      <c r="I50" s="203">
        <v>66244</v>
      </c>
      <c r="J50" s="204">
        <v>527430376.23000002</v>
      </c>
      <c r="K50" s="203">
        <v>350414</v>
      </c>
      <c r="L50" s="204">
        <v>5958464850.3599997</v>
      </c>
      <c r="M50" s="203">
        <v>1340</v>
      </c>
      <c r="N50" s="204">
        <v>31599953.530000001</v>
      </c>
      <c r="O50" s="231">
        <v>209975</v>
      </c>
      <c r="P50" s="232">
        <v>3714368535.9299998</v>
      </c>
      <c r="Q50" s="231">
        <v>208023</v>
      </c>
      <c r="R50" s="232">
        <v>2803126644.1900001</v>
      </c>
      <c r="S50" s="231">
        <v>402037</v>
      </c>
      <c r="T50" s="232">
        <v>6168182807.4799995</v>
      </c>
      <c r="U50" s="231">
        <v>15961</v>
      </c>
      <c r="V50" s="232">
        <v>349312372.63999999</v>
      </c>
    </row>
    <row r="51" spans="2:22" x14ac:dyDescent="0.25">
      <c r="B51" s="207" t="s">
        <v>115</v>
      </c>
      <c r="C51" s="616" t="s">
        <v>2</v>
      </c>
      <c r="D51" s="417"/>
      <c r="E51" s="216">
        <v>418019</v>
      </c>
      <c r="F51" s="217">
        <v>1</v>
      </c>
      <c r="G51" s="218">
        <v>6517524646.96</v>
      </c>
      <c r="H51" s="217">
        <v>1</v>
      </c>
      <c r="I51" s="208">
        <v>66265</v>
      </c>
      <c r="J51" s="209">
        <v>527459843.06999999</v>
      </c>
      <c r="K51" s="208">
        <v>350414</v>
      </c>
      <c r="L51" s="209">
        <v>5958464850.3599997</v>
      </c>
      <c r="M51" s="208">
        <v>1340</v>
      </c>
      <c r="N51" s="209">
        <v>31599953.530000001</v>
      </c>
      <c r="O51" s="234">
        <v>209975</v>
      </c>
      <c r="P51" s="235">
        <v>3714368535.9299998</v>
      </c>
      <c r="Q51" s="234">
        <v>208044</v>
      </c>
      <c r="R51" s="235">
        <v>2803156111.0300002</v>
      </c>
      <c r="S51" s="234">
        <v>402057</v>
      </c>
      <c r="T51" s="235">
        <v>6168210859.6199999</v>
      </c>
      <c r="U51" s="234">
        <v>15962</v>
      </c>
      <c r="V51" s="235">
        <v>349313787.33999997</v>
      </c>
    </row>
    <row r="52" spans="2:22" x14ac:dyDescent="0.25">
      <c r="B52" s="181" t="s">
        <v>2</v>
      </c>
      <c r="C52" s="565" t="s">
        <v>2</v>
      </c>
      <c r="D52" s="374"/>
      <c r="E52" s="182" t="s">
        <v>2</v>
      </c>
      <c r="F52" s="182" t="s">
        <v>2</v>
      </c>
      <c r="G52" s="182" t="s">
        <v>2</v>
      </c>
      <c r="H52" s="182" t="s">
        <v>2</v>
      </c>
      <c r="I52" s="182" t="s">
        <v>2</v>
      </c>
      <c r="J52" s="182" t="s">
        <v>2</v>
      </c>
      <c r="K52" s="182" t="s">
        <v>2</v>
      </c>
      <c r="L52" s="182" t="s">
        <v>2</v>
      </c>
      <c r="M52" s="182" t="s">
        <v>2</v>
      </c>
      <c r="N52" s="182" t="s">
        <v>2</v>
      </c>
      <c r="O52" s="182" t="s">
        <v>2</v>
      </c>
      <c r="P52" s="182" t="s">
        <v>2</v>
      </c>
      <c r="Q52" s="182" t="s">
        <v>2</v>
      </c>
      <c r="R52" s="182" t="s">
        <v>2</v>
      </c>
      <c r="S52" s="182" t="s">
        <v>2</v>
      </c>
      <c r="T52" s="182" t="s">
        <v>2</v>
      </c>
      <c r="U52" s="182" t="s">
        <v>2</v>
      </c>
      <c r="V52" s="182" t="s">
        <v>2</v>
      </c>
    </row>
    <row r="53" spans="2:22" x14ac:dyDescent="0.25">
      <c r="B53" s="236" t="s">
        <v>2</v>
      </c>
      <c r="C53" s="677" t="s">
        <v>2</v>
      </c>
      <c r="D53" s="374"/>
      <c r="E53" s="182" t="s">
        <v>2</v>
      </c>
      <c r="F53" s="182" t="s">
        <v>2</v>
      </c>
      <c r="G53" s="182" t="s">
        <v>2</v>
      </c>
      <c r="H53" s="182" t="s">
        <v>2</v>
      </c>
      <c r="I53" s="182" t="s">
        <v>2</v>
      </c>
      <c r="J53" s="182" t="s">
        <v>2</v>
      </c>
      <c r="K53" s="182" t="s">
        <v>2</v>
      </c>
      <c r="L53" s="182" t="s">
        <v>2</v>
      </c>
      <c r="M53" s="182" t="s">
        <v>2</v>
      </c>
      <c r="N53" s="182" t="s">
        <v>2</v>
      </c>
      <c r="O53" s="182" t="s">
        <v>2</v>
      </c>
      <c r="P53" s="182" t="s">
        <v>2</v>
      </c>
      <c r="Q53" s="182" t="s">
        <v>2</v>
      </c>
      <c r="R53" s="182" t="s">
        <v>2</v>
      </c>
      <c r="S53" s="182" t="s">
        <v>2</v>
      </c>
      <c r="T53" s="182" t="s">
        <v>2</v>
      </c>
      <c r="U53" s="182" t="s">
        <v>2</v>
      </c>
      <c r="V53" s="182" t="s">
        <v>2</v>
      </c>
    </row>
    <row r="54" spans="2:22" x14ac:dyDescent="0.25">
      <c r="B54" s="181" t="s">
        <v>2</v>
      </c>
      <c r="C54" s="565" t="s">
        <v>2</v>
      </c>
      <c r="D54" s="374"/>
      <c r="E54" s="182" t="s">
        <v>2</v>
      </c>
      <c r="F54" s="182" t="s">
        <v>2</v>
      </c>
      <c r="G54" s="182" t="s">
        <v>2</v>
      </c>
      <c r="H54" s="182" t="s">
        <v>2</v>
      </c>
      <c r="I54" s="182" t="s">
        <v>2</v>
      </c>
      <c r="J54" s="182" t="s">
        <v>2</v>
      </c>
      <c r="K54" s="182" t="s">
        <v>2</v>
      </c>
      <c r="L54" s="182" t="s">
        <v>2</v>
      </c>
      <c r="M54" s="182" t="s">
        <v>2</v>
      </c>
      <c r="N54" s="182" t="s">
        <v>2</v>
      </c>
      <c r="O54" s="182" t="s">
        <v>2</v>
      </c>
      <c r="P54" s="182" t="s">
        <v>2</v>
      </c>
      <c r="Q54" s="182" t="s">
        <v>2</v>
      </c>
      <c r="R54" s="182" t="s">
        <v>2</v>
      </c>
      <c r="S54" s="182" t="s">
        <v>2</v>
      </c>
      <c r="T54" s="182" t="s">
        <v>2</v>
      </c>
      <c r="U54" s="182" t="s">
        <v>2</v>
      </c>
      <c r="V54" s="182" t="s">
        <v>2</v>
      </c>
    </row>
    <row r="55" spans="2:22" x14ac:dyDescent="0.25">
      <c r="B55" s="230" t="s">
        <v>2</v>
      </c>
      <c r="C55" s="674" t="s">
        <v>2</v>
      </c>
      <c r="D55" s="374"/>
      <c r="E55" s="680" t="s">
        <v>866</v>
      </c>
      <c r="F55" s="584"/>
      <c r="G55" s="584"/>
      <c r="H55" s="585"/>
      <c r="I55" s="562" t="s">
        <v>687</v>
      </c>
      <c r="J55" s="417"/>
      <c r="K55" s="417"/>
      <c r="L55" s="417"/>
      <c r="M55" s="417"/>
      <c r="N55" s="418"/>
      <c r="O55" s="562" t="s">
        <v>108</v>
      </c>
      <c r="P55" s="417"/>
      <c r="Q55" s="417"/>
      <c r="R55" s="418"/>
      <c r="S55" s="562" t="s">
        <v>688</v>
      </c>
      <c r="T55" s="417"/>
      <c r="U55" s="417"/>
      <c r="V55" s="418"/>
    </row>
    <row r="56" spans="2:22" ht="18" customHeight="1" x14ac:dyDescent="0.25">
      <c r="C56" s="674" t="s">
        <v>2</v>
      </c>
      <c r="D56" s="374"/>
      <c r="E56" s="676" t="s">
        <v>2</v>
      </c>
      <c r="F56" s="374"/>
      <c r="G56" s="374"/>
      <c r="H56" s="385"/>
      <c r="I56" s="562" t="s">
        <v>689</v>
      </c>
      <c r="J56" s="418"/>
      <c r="K56" s="562" t="s">
        <v>690</v>
      </c>
      <c r="L56" s="418"/>
      <c r="M56" s="562" t="s">
        <v>691</v>
      </c>
      <c r="N56" s="418"/>
      <c r="O56" s="562" t="s">
        <v>692</v>
      </c>
      <c r="P56" s="418"/>
      <c r="Q56" s="562" t="s">
        <v>693</v>
      </c>
      <c r="R56" s="418"/>
      <c r="S56" s="562" t="s">
        <v>694</v>
      </c>
      <c r="T56" s="418"/>
      <c r="U56" s="562" t="s">
        <v>695</v>
      </c>
      <c r="V56" s="418"/>
    </row>
    <row r="57" spans="2:22" ht="60" x14ac:dyDescent="0.25">
      <c r="B57" s="424" t="s">
        <v>1098</v>
      </c>
      <c r="C57" s="417"/>
      <c r="D57" s="418"/>
      <c r="E57" s="37" t="s">
        <v>697</v>
      </c>
      <c r="F57" s="37" t="s">
        <v>110</v>
      </c>
      <c r="G57" s="37" t="s">
        <v>111</v>
      </c>
      <c r="H57" s="37" t="s">
        <v>709</v>
      </c>
      <c r="I57" s="183" t="s">
        <v>697</v>
      </c>
      <c r="J57" s="183" t="s">
        <v>111</v>
      </c>
      <c r="K57" s="183" t="s">
        <v>697</v>
      </c>
      <c r="L57" s="183" t="s">
        <v>111</v>
      </c>
      <c r="M57" s="183" t="s">
        <v>697</v>
      </c>
      <c r="N57" s="183" t="s">
        <v>111</v>
      </c>
      <c r="O57" s="183" t="s">
        <v>697</v>
      </c>
      <c r="P57" s="183" t="s">
        <v>111</v>
      </c>
      <c r="Q57" s="183" t="s">
        <v>697</v>
      </c>
      <c r="R57" s="183" t="s">
        <v>111</v>
      </c>
      <c r="S57" s="183" t="s">
        <v>697</v>
      </c>
      <c r="T57" s="183" t="s">
        <v>111</v>
      </c>
      <c r="U57" s="183" t="s">
        <v>697</v>
      </c>
      <c r="V57" s="183" t="s">
        <v>111</v>
      </c>
    </row>
    <row r="58" spans="2:22" x14ac:dyDescent="0.25">
      <c r="B58" s="89" t="s">
        <v>1099</v>
      </c>
      <c r="C58" s="607" t="s">
        <v>2</v>
      </c>
      <c r="D58" s="374"/>
      <c r="E58" s="212">
        <v>465</v>
      </c>
      <c r="F58" s="215">
        <v>1.1123896282226407E-3</v>
      </c>
      <c r="G58" s="214">
        <v>6688760.6799999997</v>
      </c>
      <c r="H58" s="215">
        <v>1.0262731700017231E-3</v>
      </c>
      <c r="I58" s="206">
        <v>98</v>
      </c>
      <c r="J58" s="205">
        <v>773664.14</v>
      </c>
      <c r="K58" s="206">
        <v>367</v>
      </c>
      <c r="L58" s="205">
        <v>5915096.54</v>
      </c>
      <c r="M58" s="206">
        <v>0</v>
      </c>
      <c r="N58" s="205">
        <v>0</v>
      </c>
      <c r="O58" s="233">
        <v>154</v>
      </c>
      <c r="P58" s="214">
        <v>2643399.0099999998</v>
      </c>
      <c r="Q58" s="233">
        <v>311</v>
      </c>
      <c r="R58" s="214">
        <v>4045361.67</v>
      </c>
      <c r="S58" s="233">
        <v>456</v>
      </c>
      <c r="T58" s="214">
        <v>6467784.6900000004</v>
      </c>
      <c r="U58" s="233">
        <v>9</v>
      </c>
      <c r="V58" s="214">
        <v>220975.99</v>
      </c>
    </row>
    <row r="59" spans="2:22" x14ac:dyDescent="0.25">
      <c r="B59" s="202" t="s">
        <v>1100</v>
      </c>
      <c r="C59" s="599" t="s">
        <v>2</v>
      </c>
      <c r="D59" s="374"/>
      <c r="E59" s="210">
        <v>417554</v>
      </c>
      <c r="F59" s="40">
        <v>0.99888761037177731</v>
      </c>
      <c r="G59" s="41">
        <v>6510835886.2799997</v>
      </c>
      <c r="H59" s="40">
        <v>0.99897372682999819</v>
      </c>
      <c r="I59" s="203">
        <v>66167</v>
      </c>
      <c r="J59" s="204">
        <v>526686178.93000001</v>
      </c>
      <c r="K59" s="203">
        <v>350047</v>
      </c>
      <c r="L59" s="204">
        <v>5952549753.8199997</v>
      </c>
      <c r="M59" s="203">
        <v>1340</v>
      </c>
      <c r="N59" s="204">
        <v>31599953.530000001</v>
      </c>
      <c r="O59" s="231">
        <v>209821</v>
      </c>
      <c r="P59" s="232">
        <v>3711725136.9199996</v>
      </c>
      <c r="Q59" s="231">
        <v>207733</v>
      </c>
      <c r="R59" s="232">
        <v>2799110749.3600001</v>
      </c>
      <c r="S59" s="231">
        <v>401601</v>
      </c>
      <c r="T59" s="232">
        <v>6161743074.9300003</v>
      </c>
      <c r="U59" s="231">
        <v>15953</v>
      </c>
      <c r="V59" s="232">
        <v>349092811.34999996</v>
      </c>
    </row>
    <row r="60" spans="2:22" x14ac:dyDescent="0.25">
      <c r="B60" s="207" t="s">
        <v>115</v>
      </c>
      <c r="C60" s="616" t="s">
        <v>2</v>
      </c>
      <c r="D60" s="417"/>
      <c r="E60" s="216">
        <v>418019</v>
      </c>
      <c r="F60" s="217">
        <v>1</v>
      </c>
      <c r="G60" s="218">
        <v>6517524646.96</v>
      </c>
      <c r="H60" s="217">
        <v>1</v>
      </c>
      <c r="I60" s="208">
        <v>66265</v>
      </c>
      <c r="J60" s="209">
        <v>527459843.06999999</v>
      </c>
      <c r="K60" s="208">
        <v>350414</v>
      </c>
      <c r="L60" s="209">
        <v>5958464850.3599997</v>
      </c>
      <c r="M60" s="208">
        <v>1340</v>
      </c>
      <c r="N60" s="209">
        <v>31599953.530000001</v>
      </c>
      <c r="O60" s="234">
        <v>209975</v>
      </c>
      <c r="P60" s="235">
        <v>3714368535.9299998</v>
      </c>
      <c r="Q60" s="234">
        <v>208044</v>
      </c>
      <c r="R60" s="235">
        <v>2803156111.0300002</v>
      </c>
      <c r="S60" s="234">
        <v>402057</v>
      </c>
      <c r="T60" s="235">
        <v>6168210859.6199999</v>
      </c>
      <c r="U60" s="234">
        <v>15962</v>
      </c>
      <c r="V60" s="235">
        <v>349313787.33999997</v>
      </c>
    </row>
    <row r="61" spans="2:22" x14ac:dyDescent="0.25">
      <c r="B61" s="181" t="s">
        <v>2</v>
      </c>
      <c r="C61" s="565" t="s">
        <v>2</v>
      </c>
      <c r="D61" s="374"/>
      <c r="E61" s="182" t="s">
        <v>2</v>
      </c>
      <c r="F61" s="182" t="s">
        <v>2</v>
      </c>
      <c r="G61" s="182" t="s">
        <v>2</v>
      </c>
      <c r="H61" s="182" t="s">
        <v>2</v>
      </c>
      <c r="I61" s="182" t="s">
        <v>2</v>
      </c>
      <c r="J61" s="182" t="s">
        <v>2</v>
      </c>
      <c r="K61" s="182" t="s">
        <v>2</v>
      </c>
      <c r="L61" s="182" t="s">
        <v>2</v>
      </c>
      <c r="M61" s="182" t="s">
        <v>2</v>
      </c>
      <c r="N61" s="182" t="s">
        <v>2</v>
      </c>
      <c r="O61" s="182" t="s">
        <v>2</v>
      </c>
      <c r="P61" s="182" t="s">
        <v>2</v>
      </c>
      <c r="Q61" s="182" t="s">
        <v>2</v>
      </c>
      <c r="R61" s="182" t="s">
        <v>2</v>
      </c>
      <c r="S61" s="182" t="s">
        <v>2</v>
      </c>
      <c r="T61" s="182" t="s">
        <v>2</v>
      </c>
      <c r="U61" s="182" t="s">
        <v>2</v>
      </c>
      <c r="V61" s="182" t="s">
        <v>2</v>
      </c>
    </row>
    <row r="62" spans="2:22" x14ac:dyDescent="0.25">
      <c r="B62" s="236" t="s">
        <v>2</v>
      </c>
      <c r="C62" s="677" t="s">
        <v>2</v>
      </c>
      <c r="D62" s="374"/>
      <c r="E62" s="182" t="s">
        <v>2</v>
      </c>
      <c r="F62" s="182" t="s">
        <v>2</v>
      </c>
      <c r="G62" s="182" t="s">
        <v>2</v>
      </c>
      <c r="H62" s="182" t="s">
        <v>2</v>
      </c>
      <c r="I62" s="182" t="s">
        <v>2</v>
      </c>
      <c r="J62" s="182" t="s">
        <v>2</v>
      </c>
      <c r="K62" s="182" t="s">
        <v>2</v>
      </c>
      <c r="L62" s="182" t="s">
        <v>2</v>
      </c>
      <c r="M62" s="182" t="s">
        <v>2</v>
      </c>
      <c r="N62" s="182" t="s">
        <v>2</v>
      </c>
      <c r="O62" s="182" t="s">
        <v>2</v>
      </c>
      <c r="P62" s="182" t="s">
        <v>2</v>
      </c>
      <c r="Q62" s="182" t="s">
        <v>2</v>
      </c>
      <c r="R62" s="182" t="s">
        <v>2</v>
      </c>
      <c r="S62" s="182" t="s">
        <v>2</v>
      </c>
      <c r="T62" s="182" t="s">
        <v>2</v>
      </c>
      <c r="U62" s="182" t="s">
        <v>2</v>
      </c>
      <c r="V62" s="182" t="s">
        <v>2</v>
      </c>
    </row>
    <row r="63" spans="2:22" x14ac:dyDescent="0.25">
      <c r="B63" s="181" t="s">
        <v>2</v>
      </c>
      <c r="C63" s="565" t="s">
        <v>2</v>
      </c>
      <c r="D63" s="374"/>
      <c r="E63" s="182" t="s">
        <v>2</v>
      </c>
      <c r="F63" s="182" t="s">
        <v>2</v>
      </c>
      <c r="G63" s="182" t="s">
        <v>2</v>
      </c>
      <c r="H63" s="182" t="s">
        <v>2</v>
      </c>
      <c r="I63" s="182" t="s">
        <v>2</v>
      </c>
      <c r="J63" s="182" t="s">
        <v>2</v>
      </c>
      <c r="K63" s="182" t="s">
        <v>2</v>
      </c>
      <c r="L63" s="182" t="s">
        <v>2</v>
      </c>
      <c r="M63" s="182" t="s">
        <v>2</v>
      </c>
      <c r="N63" s="182" t="s">
        <v>2</v>
      </c>
      <c r="O63" s="182" t="s">
        <v>2</v>
      </c>
      <c r="P63" s="182" t="s">
        <v>2</v>
      </c>
      <c r="Q63" s="182" t="s">
        <v>2</v>
      </c>
      <c r="R63" s="182" t="s">
        <v>2</v>
      </c>
      <c r="S63" s="182" t="s">
        <v>2</v>
      </c>
      <c r="T63" s="182" t="s">
        <v>2</v>
      </c>
      <c r="U63" s="182" t="s">
        <v>2</v>
      </c>
      <c r="V63" s="182" t="s">
        <v>2</v>
      </c>
    </row>
    <row r="64" spans="2:22" x14ac:dyDescent="0.25">
      <c r="B64" s="230" t="s">
        <v>2</v>
      </c>
      <c r="C64" s="674" t="s">
        <v>2</v>
      </c>
      <c r="D64" s="374"/>
      <c r="E64" s="680" t="s">
        <v>866</v>
      </c>
      <c r="F64" s="584"/>
      <c r="G64" s="584"/>
      <c r="H64" s="585"/>
      <c r="I64" s="562" t="s">
        <v>687</v>
      </c>
      <c r="J64" s="417"/>
      <c r="K64" s="417"/>
      <c r="L64" s="417"/>
      <c r="M64" s="417"/>
      <c r="N64" s="418"/>
      <c r="O64" s="562" t="s">
        <v>108</v>
      </c>
      <c r="P64" s="417"/>
      <c r="Q64" s="417"/>
      <c r="R64" s="418"/>
      <c r="S64" s="562" t="s">
        <v>688</v>
      </c>
      <c r="T64" s="417"/>
      <c r="U64" s="417"/>
      <c r="V64" s="418"/>
    </row>
    <row r="65" spans="2:22" ht="18" customHeight="1" x14ac:dyDescent="0.25">
      <c r="C65" s="674" t="s">
        <v>2</v>
      </c>
      <c r="D65" s="374"/>
      <c r="E65" s="676" t="s">
        <v>2</v>
      </c>
      <c r="F65" s="374"/>
      <c r="G65" s="374"/>
      <c r="H65" s="385"/>
      <c r="I65" s="562" t="s">
        <v>689</v>
      </c>
      <c r="J65" s="418"/>
      <c r="K65" s="562" t="s">
        <v>690</v>
      </c>
      <c r="L65" s="418"/>
      <c r="M65" s="562" t="s">
        <v>691</v>
      </c>
      <c r="N65" s="418"/>
      <c r="O65" s="562" t="s">
        <v>692</v>
      </c>
      <c r="P65" s="418"/>
      <c r="Q65" s="562" t="s">
        <v>693</v>
      </c>
      <c r="R65" s="418"/>
      <c r="S65" s="562" t="s">
        <v>694</v>
      </c>
      <c r="T65" s="418"/>
      <c r="U65" s="562" t="s">
        <v>695</v>
      </c>
      <c r="V65" s="418"/>
    </row>
    <row r="66" spans="2:22" ht="60" x14ac:dyDescent="0.25">
      <c r="B66" s="424" t="s">
        <v>1101</v>
      </c>
      <c r="C66" s="417"/>
      <c r="D66" s="418"/>
      <c r="E66" s="37" t="s">
        <v>697</v>
      </c>
      <c r="F66" s="37" t="s">
        <v>110</v>
      </c>
      <c r="G66" s="37" t="s">
        <v>111</v>
      </c>
      <c r="H66" s="37" t="s">
        <v>709</v>
      </c>
      <c r="I66" s="183" t="s">
        <v>697</v>
      </c>
      <c r="J66" s="183" t="s">
        <v>111</v>
      </c>
      <c r="K66" s="183" t="s">
        <v>697</v>
      </c>
      <c r="L66" s="183" t="s">
        <v>111</v>
      </c>
      <c r="M66" s="183" t="s">
        <v>697</v>
      </c>
      <c r="N66" s="183" t="s">
        <v>111</v>
      </c>
      <c r="O66" s="183" t="s">
        <v>697</v>
      </c>
      <c r="P66" s="183" t="s">
        <v>111</v>
      </c>
      <c r="Q66" s="183" t="s">
        <v>697</v>
      </c>
      <c r="R66" s="183" t="s">
        <v>111</v>
      </c>
      <c r="S66" s="183" t="s">
        <v>697</v>
      </c>
      <c r="T66" s="183" t="s">
        <v>111</v>
      </c>
      <c r="U66" s="183" t="s">
        <v>697</v>
      </c>
      <c r="V66" s="183" t="s">
        <v>111</v>
      </c>
    </row>
    <row r="67" spans="2:22" x14ac:dyDescent="0.25">
      <c r="B67" s="89" t="s">
        <v>1102</v>
      </c>
      <c r="C67" s="607" t="s">
        <v>2</v>
      </c>
      <c r="D67" s="374"/>
      <c r="E67" s="212">
        <v>416477</v>
      </c>
      <c r="F67" s="215">
        <v>0.99631117245866796</v>
      </c>
      <c r="G67" s="214">
        <v>6502293002.4499998</v>
      </c>
      <c r="H67" s="215">
        <v>0.997662970938345</v>
      </c>
      <c r="I67" s="206">
        <v>66001</v>
      </c>
      <c r="J67" s="205">
        <v>526291974.5</v>
      </c>
      <c r="K67" s="206">
        <v>349136</v>
      </c>
      <c r="L67" s="205">
        <v>5944401074.4200001</v>
      </c>
      <c r="M67" s="206">
        <v>1340</v>
      </c>
      <c r="N67" s="205">
        <v>31599953.530000001</v>
      </c>
      <c r="O67" s="233">
        <v>209319</v>
      </c>
      <c r="P67" s="214">
        <v>3706625987.54</v>
      </c>
      <c r="Q67" s="233">
        <v>207158</v>
      </c>
      <c r="R67" s="214">
        <v>2795667014.9099998</v>
      </c>
      <c r="S67" s="233">
        <v>400536</v>
      </c>
      <c r="T67" s="214">
        <v>6153094263.3800001</v>
      </c>
      <c r="U67" s="233">
        <v>15941</v>
      </c>
      <c r="V67" s="214">
        <v>349198739.06999999</v>
      </c>
    </row>
    <row r="68" spans="2:22" ht="24" x14ac:dyDescent="0.25">
      <c r="B68" s="202" t="s">
        <v>1103</v>
      </c>
      <c r="C68" s="599" t="s">
        <v>2</v>
      </c>
      <c r="D68" s="374"/>
      <c r="E68" s="210">
        <v>1389</v>
      </c>
      <c r="F68" s="40">
        <v>3.3228154701102101E-3</v>
      </c>
      <c r="G68" s="41">
        <v>13685512.23</v>
      </c>
      <c r="H68" s="40">
        <v>2.0998021444204899E-3</v>
      </c>
      <c r="I68" s="203">
        <v>244</v>
      </c>
      <c r="J68" s="204">
        <v>1120556.93</v>
      </c>
      <c r="K68" s="203">
        <v>1145</v>
      </c>
      <c r="L68" s="204">
        <v>12564955.300000001</v>
      </c>
      <c r="M68" s="203">
        <v>0</v>
      </c>
      <c r="N68" s="204">
        <v>0</v>
      </c>
      <c r="O68" s="231">
        <v>587</v>
      </c>
      <c r="P68" s="232">
        <v>6877217.5599999996</v>
      </c>
      <c r="Q68" s="231">
        <v>802</v>
      </c>
      <c r="R68" s="232">
        <v>6808294.6699999999</v>
      </c>
      <c r="S68" s="231">
        <v>1370</v>
      </c>
      <c r="T68" s="232">
        <v>13581764.390000001</v>
      </c>
      <c r="U68" s="231">
        <v>19</v>
      </c>
      <c r="V68" s="232">
        <v>103747.84</v>
      </c>
    </row>
    <row r="69" spans="2:22" ht="24" x14ac:dyDescent="0.25">
      <c r="B69" s="89" t="s">
        <v>1104</v>
      </c>
      <c r="C69" s="607" t="s">
        <v>2</v>
      </c>
      <c r="D69" s="374"/>
      <c r="E69" s="212">
        <v>153</v>
      </c>
      <c r="F69" s="215">
        <v>3.6601207122164298E-4</v>
      </c>
      <c r="G69" s="214">
        <v>1546132.28</v>
      </c>
      <c r="H69" s="215">
        <v>2.37226917234777E-4</v>
      </c>
      <c r="I69" s="206">
        <v>20</v>
      </c>
      <c r="J69" s="205">
        <v>47311.64</v>
      </c>
      <c r="K69" s="206">
        <v>133</v>
      </c>
      <c r="L69" s="205">
        <v>1498820.64</v>
      </c>
      <c r="M69" s="206">
        <v>0</v>
      </c>
      <c r="N69" s="205">
        <v>0</v>
      </c>
      <c r="O69" s="233">
        <v>69</v>
      </c>
      <c r="P69" s="214">
        <v>865330.83</v>
      </c>
      <c r="Q69" s="233">
        <v>84</v>
      </c>
      <c r="R69" s="214">
        <v>680801.45</v>
      </c>
      <c r="S69" s="233">
        <v>151</v>
      </c>
      <c r="T69" s="214">
        <v>1534831.85</v>
      </c>
      <c r="U69" s="233">
        <v>2</v>
      </c>
      <c r="V69" s="214">
        <v>11300.43</v>
      </c>
    </row>
    <row r="70" spans="2:22" x14ac:dyDescent="0.25">
      <c r="B70" s="207" t="s">
        <v>115</v>
      </c>
      <c r="C70" s="616" t="s">
        <v>2</v>
      </c>
      <c r="D70" s="417"/>
      <c r="E70" s="216">
        <v>418019</v>
      </c>
      <c r="F70" s="217">
        <v>1</v>
      </c>
      <c r="G70" s="218">
        <v>6517524646.96</v>
      </c>
      <c r="H70" s="217">
        <v>1</v>
      </c>
      <c r="I70" s="208">
        <v>66265</v>
      </c>
      <c r="J70" s="209">
        <v>527459843.06999999</v>
      </c>
      <c r="K70" s="208">
        <v>350414</v>
      </c>
      <c r="L70" s="209">
        <v>5958464850.3599997</v>
      </c>
      <c r="M70" s="208">
        <v>1340</v>
      </c>
      <c r="N70" s="209">
        <v>31599953.530000001</v>
      </c>
      <c r="O70" s="234">
        <v>209975</v>
      </c>
      <c r="P70" s="235">
        <v>3714368535.9299998</v>
      </c>
      <c r="Q70" s="234">
        <v>208044</v>
      </c>
      <c r="R70" s="235">
        <v>2803156111.0300002</v>
      </c>
      <c r="S70" s="234">
        <v>402057</v>
      </c>
      <c r="T70" s="235">
        <v>6168210859.6199999</v>
      </c>
      <c r="U70" s="234">
        <v>15962</v>
      </c>
      <c r="V70" s="235">
        <v>349313787.33999997</v>
      </c>
    </row>
    <row r="71" spans="2:22" x14ac:dyDescent="0.25">
      <c r="B71" s="181" t="s">
        <v>2</v>
      </c>
      <c r="C71" s="565" t="s">
        <v>2</v>
      </c>
      <c r="D71" s="374"/>
      <c r="E71" s="182" t="s">
        <v>2</v>
      </c>
      <c r="F71" s="182" t="s">
        <v>2</v>
      </c>
      <c r="G71" s="182" t="s">
        <v>2</v>
      </c>
      <c r="H71" s="182" t="s">
        <v>2</v>
      </c>
      <c r="I71" s="182" t="s">
        <v>2</v>
      </c>
      <c r="J71" s="182" t="s">
        <v>2</v>
      </c>
      <c r="K71" s="182" t="s">
        <v>2</v>
      </c>
      <c r="L71" s="182" t="s">
        <v>2</v>
      </c>
      <c r="M71" s="182" t="s">
        <v>2</v>
      </c>
      <c r="N71" s="182" t="s">
        <v>2</v>
      </c>
      <c r="O71" s="182" t="s">
        <v>2</v>
      </c>
      <c r="P71" s="182" t="s">
        <v>2</v>
      </c>
      <c r="Q71" s="182" t="s">
        <v>2</v>
      </c>
      <c r="R71" s="182" t="s">
        <v>2</v>
      </c>
      <c r="S71" s="182" t="s">
        <v>2</v>
      </c>
      <c r="T71" s="182" t="s">
        <v>2</v>
      </c>
      <c r="U71" s="182" t="s">
        <v>2</v>
      </c>
      <c r="V71" s="182" t="s">
        <v>2</v>
      </c>
    </row>
    <row r="72" spans="2:22" x14ac:dyDescent="0.25">
      <c r="B72" s="236" t="s">
        <v>2</v>
      </c>
      <c r="C72" s="677" t="s">
        <v>2</v>
      </c>
      <c r="D72" s="374"/>
      <c r="E72" s="182" t="s">
        <v>2</v>
      </c>
      <c r="F72" s="182" t="s">
        <v>2</v>
      </c>
      <c r="G72" s="182" t="s">
        <v>2</v>
      </c>
      <c r="H72" s="182" t="s">
        <v>2</v>
      </c>
      <c r="I72" s="182" t="s">
        <v>2</v>
      </c>
      <c r="J72" s="182" t="s">
        <v>2</v>
      </c>
      <c r="K72" s="182" t="s">
        <v>2</v>
      </c>
      <c r="L72" s="182" t="s">
        <v>2</v>
      </c>
      <c r="M72" s="182" t="s">
        <v>2</v>
      </c>
      <c r="N72" s="182" t="s">
        <v>2</v>
      </c>
      <c r="O72" s="182" t="s">
        <v>2</v>
      </c>
      <c r="P72" s="182" t="s">
        <v>2</v>
      </c>
      <c r="Q72" s="182" t="s">
        <v>2</v>
      </c>
      <c r="R72" s="182" t="s">
        <v>2</v>
      </c>
      <c r="S72" s="182" t="s">
        <v>2</v>
      </c>
      <c r="T72" s="182" t="s">
        <v>2</v>
      </c>
      <c r="U72" s="182" t="s">
        <v>2</v>
      </c>
      <c r="V72" s="182" t="s">
        <v>2</v>
      </c>
    </row>
    <row r="73" spans="2:22" ht="0" hidden="1" customHeight="1" x14ac:dyDescent="0.25"/>
  </sheetData>
  <sheetProtection algorithmName="SHA-512" hashValue="ZwJ7IZB5jST/67zFRmUESvruQX2lQHfHm7VZQGEn08M/2aUzRvJxv6akooCAspCxGsszScqGm0rF/vbvU9Fslw==" saltValue="7RcYo/u2V68OcXwwkiLmVw==" spinCount="100000" sheet="1" objects="1" scenarios="1"/>
  <mergeCells count="156">
    <mergeCell ref="C71:D71"/>
    <mergeCell ref="C72:D72"/>
    <mergeCell ref="B66:D66"/>
    <mergeCell ref="C67:D67"/>
    <mergeCell ref="C68:D68"/>
    <mergeCell ref="C69:D69"/>
    <mergeCell ref="C70:D70"/>
    <mergeCell ref="O64:R64"/>
    <mergeCell ref="S64:V64"/>
    <mergeCell ref="C65:D65"/>
    <mergeCell ref="E65:H65"/>
    <mergeCell ref="I65:J65"/>
    <mergeCell ref="K65:L65"/>
    <mergeCell ref="M65:N65"/>
    <mergeCell ref="O65:P65"/>
    <mergeCell ref="Q65:R65"/>
    <mergeCell ref="S65:T65"/>
    <mergeCell ref="U65:V65"/>
    <mergeCell ref="C62:D62"/>
    <mergeCell ref="C63:D63"/>
    <mergeCell ref="C64:D64"/>
    <mergeCell ref="E64:H64"/>
    <mergeCell ref="I64:N64"/>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 ref="C53:D53"/>
    <mergeCell ref="C54:D54"/>
    <mergeCell ref="C55:D55"/>
    <mergeCell ref="E55:H55"/>
    <mergeCell ref="I55:N55"/>
    <mergeCell ref="B48:D48"/>
    <mergeCell ref="C49:D49"/>
    <mergeCell ref="C50:D50"/>
    <mergeCell ref="C51:D51"/>
    <mergeCell ref="C52:D52"/>
    <mergeCell ref="E46:H46"/>
    <mergeCell ref="I46:N46"/>
    <mergeCell ref="O46:R46"/>
    <mergeCell ref="S46:V46"/>
    <mergeCell ref="C47:D47"/>
    <mergeCell ref="E47:H47"/>
    <mergeCell ref="I47:J47"/>
    <mergeCell ref="K47:L47"/>
    <mergeCell ref="M47:N47"/>
    <mergeCell ref="O47:P47"/>
    <mergeCell ref="Q47:R47"/>
    <mergeCell ref="S47:T47"/>
    <mergeCell ref="U47:V47"/>
    <mergeCell ref="C42:D42"/>
    <mergeCell ref="C43:D43"/>
    <mergeCell ref="C44:D44"/>
    <mergeCell ref="C45:D45"/>
    <mergeCell ref="C46:D46"/>
    <mergeCell ref="B37:D37"/>
    <mergeCell ref="C38:D38"/>
    <mergeCell ref="C39:D39"/>
    <mergeCell ref="C40:D40"/>
    <mergeCell ref="C41:D41"/>
    <mergeCell ref="O35:R35"/>
    <mergeCell ref="S35:V35"/>
    <mergeCell ref="C36:D36"/>
    <mergeCell ref="E36:H36"/>
    <mergeCell ref="I36:J36"/>
    <mergeCell ref="K36:L36"/>
    <mergeCell ref="M36:N36"/>
    <mergeCell ref="O36:P36"/>
    <mergeCell ref="Q36:R36"/>
    <mergeCell ref="S36:T36"/>
    <mergeCell ref="U36:V36"/>
    <mergeCell ref="C33:D33"/>
    <mergeCell ref="C34:D34"/>
    <mergeCell ref="C35:D35"/>
    <mergeCell ref="E35:H35"/>
    <mergeCell ref="I35:N35"/>
    <mergeCell ref="B28:D28"/>
    <mergeCell ref="C29:D29"/>
    <mergeCell ref="C30:D30"/>
    <mergeCell ref="C31:D31"/>
    <mergeCell ref="C32:D32"/>
    <mergeCell ref="O26:R26"/>
    <mergeCell ref="S26:V26"/>
    <mergeCell ref="C27:D27"/>
    <mergeCell ref="E27:H27"/>
    <mergeCell ref="I27:J27"/>
    <mergeCell ref="K27:L27"/>
    <mergeCell ref="M27:N27"/>
    <mergeCell ref="O27:P27"/>
    <mergeCell ref="Q27:R27"/>
    <mergeCell ref="S27:T27"/>
    <mergeCell ref="U27:V27"/>
    <mergeCell ref="C24:D24"/>
    <mergeCell ref="C25:D25"/>
    <mergeCell ref="C26:D26"/>
    <mergeCell ref="E26:H26"/>
    <mergeCell ref="I26:N26"/>
    <mergeCell ref="B19:D19"/>
    <mergeCell ref="C20:D20"/>
    <mergeCell ref="C21:D21"/>
    <mergeCell ref="C22:D22"/>
    <mergeCell ref="C23:D23"/>
    <mergeCell ref="I17:N17"/>
    <mergeCell ref="O17:R17"/>
    <mergeCell ref="S17:V17"/>
    <mergeCell ref="C18:D18"/>
    <mergeCell ref="E18:H18"/>
    <mergeCell ref="I18:J18"/>
    <mergeCell ref="K18:L18"/>
    <mergeCell ref="M18:N18"/>
    <mergeCell ref="O18:P18"/>
    <mergeCell ref="Q18:R18"/>
    <mergeCell ref="S18:T18"/>
    <mergeCell ref="U18:V18"/>
    <mergeCell ref="C14:D14"/>
    <mergeCell ref="C15:D15"/>
    <mergeCell ref="C16:D16"/>
    <mergeCell ref="C17:D17"/>
    <mergeCell ref="E17:H17"/>
    <mergeCell ref="B9:D9"/>
    <mergeCell ref="C10:D10"/>
    <mergeCell ref="C11:D11"/>
    <mergeCell ref="C12:D12"/>
    <mergeCell ref="C13:D13"/>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 ref="S7:V7"/>
  </mergeCells>
  <pageMargins left="0.25" right="0.25" top="0.25" bottom="0.25" header="0.25" footer="0.2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topLeftCell="A7" workbookViewId="0">
      <selection sqref="A1:C3"/>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74"/>
      <c r="B1" s="374"/>
      <c r="C1" s="374"/>
      <c r="D1" s="375" t="s">
        <v>0</v>
      </c>
      <c r="E1" s="374"/>
      <c r="F1" s="374"/>
      <c r="G1" s="374"/>
      <c r="H1" s="374"/>
      <c r="I1" s="374"/>
      <c r="J1" s="374"/>
      <c r="K1" s="374"/>
      <c r="L1" s="374"/>
      <c r="M1" s="374"/>
      <c r="N1" s="374"/>
      <c r="O1" s="374"/>
      <c r="P1" s="374"/>
      <c r="Q1" s="374"/>
      <c r="R1" s="374"/>
      <c r="S1" s="374"/>
      <c r="T1" s="374"/>
      <c r="U1" s="374"/>
      <c r="V1" s="374"/>
      <c r="W1" s="374"/>
      <c r="X1" s="374"/>
    </row>
    <row r="2" spans="1:24" ht="18" customHeight="1" x14ac:dyDescent="0.25">
      <c r="A2" s="374"/>
      <c r="B2" s="374"/>
      <c r="C2" s="374"/>
      <c r="D2" s="375" t="s">
        <v>1</v>
      </c>
      <c r="E2" s="374"/>
      <c r="F2" s="374"/>
      <c r="G2" s="374"/>
      <c r="H2" s="374"/>
      <c r="I2" s="374"/>
      <c r="J2" s="374"/>
      <c r="K2" s="374"/>
      <c r="L2" s="374"/>
      <c r="M2" s="374"/>
      <c r="N2" s="374"/>
      <c r="O2" s="374"/>
      <c r="P2" s="374"/>
      <c r="Q2" s="374"/>
      <c r="R2" s="374"/>
      <c r="S2" s="374"/>
      <c r="T2" s="374"/>
      <c r="U2" s="374"/>
      <c r="V2" s="374"/>
      <c r="W2" s="374"/>
      <c r="X2" s="374"/>
    </row>
    <row r="3" spans="1:24" ht="18" customHeight="1" x14ac:dyDescent="0.25">
      <c r="A3" s="374"/>
      <c r="B3" s="374"/>
      <c r="C3" s="374"/>
      <c r="D3" s="375" t="s">
        <v>2</v>
      </c>
      <c r="E3" s="374"/>
      <c r="F3" s="374"/>
      <c r="G3" s="374"/>
      <c r="H3" s="374"/>
      <c r="I3" s="374"/>
      <c r="J3" s="374"/>
      <c r="K3" s="374"/>
      <c r="L3" s="374"/>
      <c r="M3" s="374"/>
      <c r="N3" s="374"/>
      <c r="O3" s="374"/>
      <c r="P3" s="374"/>
      <c r="Q3" s="374"/>
      <c r="R3" s="374"/>
      <c r="S3" s="374"/>
      <c r="T3" s="374"/>
      <c r="U3" s="374"/>
      <c r="V3" s="374"/>
      <c r="W3" s="374"/>
      <c r="X3" s="374"/>
    </row>
    <row r="4" spans="1:24" ht="18" customHeight="1" x14ac:dyDescent="0.25">
      <c r="B4" s="376" t="s">
        <v>76</v>
      </c>
      <c r="C4" s="374"/>
      <c r="D4" s="374"/>
      <c r="E4" s="374"/>
      <c r="F4" s="374"/>
      <c r="G4" s="374"/>
      <c r="H4" s="374"/>
      <c r="I4" s="374"/>
      <c r="J4" s="374"/>
      <c r="K4" s="374"/>
      <c r="L4" s="374"/>
      <c r="M4" s="374"/>
      <c r="N4" s="374"/>
      <c r="O4" s="374"/>
      <c r="P4" s="374"/>
      <c r="Q4" s="374"/>
      <c r="R4" s="374"/>
      <c r="S4" s="374"/>
      <c r="T4" s="374"/>
      <c r="U4" s="374"/>
      <c r="V4" s="374"/>
      <c r="W4" s="374"/>
    </row>
    <row r="5" spans="1:24" ht="2.1" customHeight="1" x14ac:dyDescent="0.25"/>
    <row r="6" spans="1:24" x14ac:dyDescent="0.25">
      <c r="B6" s="181" t="s">
        <v>2</v>
      </c>
      <c r="C6" s="565" t="s">
        <v>2</v>
      </c>
      <c r="D6" s="374"/>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4" x14ac:dyDescent="0.25">
      <c r="B7" s="230" t="s">
        <v>2</v>
      </c>
      <c r="C7" s="674" t="s">
        <v>2</v>
      </c>
      <c r="D7" s="374"/>
      <c r="E7" s="680" t="s">
        <v>866</v>
      </c>
      <c r="F7" s="584"/>
      <c r="G7" s="584"/>
      <c r="H7" s="585"/>
      <c r="I7" s="562" t="s">
        <v>687</v>
      </c>
      <c r="J7" s="417"/>
      <c r="K7" s="417"/>
      <c r="L7" s="417"/>
      <c r="M7" s="417"/>
      <c r="N7" s="418"/>
      <c r="O7" s="562" t="s">
        <v>108</v>
      </c>
      <c r="P7" s="417"/>
      <c r="Q7" s="417"/>
      <c r="R7" s="418"/>
      <c r="S7" s="562" t="s">
        <v>688</v>
      </c>
      <c r="T7" s="417"/>
      <c r="U7" s="417"/>
      <c r="V7" s="418"/>
    </row>
    <row r="8" spans="1:24" ht="18" customHeight="1" x14ac:dyDescent="0.25">
      <c r="C8" s="674" t="s">
        <v>2</v>
      </c>
      <c r="D8" s="374"/>
      <c r="E8" s="676" t="s">
        <v>2</v>
      </c>
      <c r="F8" s="374"/>
      <c r="G8" s="374"/>
      <c r="H8" s="385"/>
      <c r="I8" s="562" t="s">
        <v>689</v>
      </c>
      <c r="J8" s="418"/>
      <c r="K8" s="562" t="s">
        <v>690</v>
      </c>
      <c r="L8" s="418"/>
      <c r="M8" s="562" t="s">
        <v>691</v>
      </c>
      <c r="N8" s="418"/>
      <c r="O8" s="562" t="s">
        <v>692</v>
      </c>
      <c r="P8" s="418"/>
      <c r="Q8" s="562" t="s">
        <v>693</v>
      </c>
      <c r="R8" s="418"/>
      <c r="S8" s="562" t="s">
        <v>694</v>
      </c>
      <c r="T8" s="418"/>
      <c r="U8" s="562" t="s">
        <v>695</v>
      </c>
      <c r="V8" s="418"/>
    </row>
    <row r="9" spans="1:24" ht="60" x14ac:dyDescent="0.25">
      <c r="B9" s="424" t="s">
        <v>1105</v>
      </c>
      <c r="C9" s="417"/>
      <c r="D9" s="418"/>
      <c r="E9" s="37" t="s">
        <v>697</v>
      </c>
      <c r="F9" s="37" t="s">
        <v>110</v>
      </c>
      <c r="G9" s="37" t="s">
        <v>111</v>
      </c>
      <c r="H9" s="37" t="s">
        <v>709</v>
      </c>
      <c r="I9" s="183" t="s">
        <v>697</v>
      </c>
      <c r="J9" s="183" t="s">
        <v>111</v>
      </c>
      <c r="K9" s="183" t="s">
        <v>697</v>
      </c>
      <c r="L9" s="183" t="s">
        <v>111</v>
      </c>
      <c r="M9" s="183" t="s">
        <v>697</v>
      </c>
      <c r="N9" s="183" t="s">
        <v>111</v>
      </c>
      <c r="O9" s="183" t="s">
        <v>697</v>
      </c>
      <c r="P9" s="183" t="s">
        <v>111</v>
      </c>
      <c r="Q9" s="183" t="s">
        <v>697</v>
      </c>
      <c r="R9" s="183" t="s">
        <v>111</v>
      </c>
      <c r="S9" s="183" t="s">
        <v>697</v>
      </c>
      <c r="T9" s="183" t="s">
        <v>111</v>
      </c>
      <c r="U9" s="183" t="s">
        <v>697</v>
      </c>
      <c r="V9" s="183" t="s">
        <v>111</v>
      </c>
    </row>
    <row r="10" spans="1:24" x14ac:dyDescent="0.25">
      <c r="B10" s="202" t="s">
        <v>1106</v>
      </c>
      <c r="C10" s="599" t="s">
        <v>2</v>
      </c>
      <c r="D10" s="374"/>
      <c r="E10" s="210">
        <v>10525</v>
      </c>
      <c r="F10" s="40">
        <v>2.5178281369985601E-2</v>
      </c>
      <c r="G10" s="41">
        <v>108356915.51000001</v>
      </c>
      <c r="H10" s="40">
        <v>1.6625470769879101E-2</v>
      </c>
      <c r="I10" s="203">
        <v>1149</v>
      </c>
      <c r="J10" s="204">
        <v>4954495.12</v>
      </c>
      <c r="K10" s="203">
        <v>9373</v>
      </c>
      <c r="L10" s="204">
        <v>103349216.98999999</v>
      </c>
      <c r="M10" s="203">
        <v>3</v>
      </c>
      <c r="N10" s="204">
        <v>53203.4</v>
      </c>
      <c r="O10" s="231">
        <v>9609</v>
      </c>
      <c r="P10" s="232">
        <v>103256919.72</v>
      </c>
      <c r="Q10" s="231">
        <v>916</v>
      </c>
      <c r="R10" s="232">
        <v>5099995.79</v>
      </c>
      <c r="S10" s="231">
        <v>10100</v>
      </c>
      <c r="T10" s="232">
        <v>105018405.91</v>
      </c>
      <c r="U10" s="231">
        <v>425</v>
      </c>
      <c r="V10" s="232">
        <v>3338509.6</v>
      </c>
    </row>
    <row r="11" spans="1:24" x14ac:dyDescent="0.25">
      <c r="B11" s="89" t="s">
        <v>1107</v>
      </c>
      <c r="C11" s="607" t="s">
        <v>2</v>
      </c>
      <c r="D11" s="374"/>
      <c r="E11" s="212">
        <v>4</v>
      </c>
      <c r="F11" s="215">
        <v>9.5689430384743304E-6</v>
      </c>
      <c r="G11" s="214">
        <v>127777.52</v>
      </c>
      <c r="H11" s="215">
        <v>1.9605222369139801E-5</v>
      </c>
      <c r="I11" s="206">
        <v>0</v>
      </c>
      <c r="J11" s="205">
        <v>0</v>
      </c>
      <c r="K11" s="206">
        <v>4</v>
      </c>
      <c r="L11" s="205">
        <v>127777.52</v>
      </c>
      <c r="M11" s="206">
        <v>0</v>
      </c>
      <c r="N11" s="205">
        <v>0</v>
      </c>
      <c r="O11" s="233">
        <v>4</v>
      </c>
      <c r="P11" s="214">
        <v>127777.52</v>
      </c>
      <c r="Q11" s="233">
        <v>0</v>
      </c>
      <c r="R11" s="214">
        <v>0</v>
      </c>
      <c r="S11" s="233">
        <v>2</v>
      </c>
      <c r="T11" s="214">
        <v>57047.21</v>
      </c>
      <c r="U11" s="233">
        <v>2</v>
      </c>
      <c r="V11" s="214">
        <v>70730.31</v>
      </c>
    </row>
    <row r="12" spans="1:24" x14ac:dyDescent="0.25">
      <c r="B12" s="202" t="s">
        <v>1108</v>
      </c>
      <c r="C12" s="599" t="s">
        <v>2</v>
      </c>
      <c r="D12" s="374"/>
      <c r="E12" s="210">
        <v>8</v>
      </c>
      <c r="F12" s="40">
        <v>1.9137886076948702E-5</v>
      </c>
      <c r="G12" s="41">
        <v>149288.46</v>
      </c>
      <c r="H12" s="40">
        <v>2.29056993393394E-5</v>
      </c>
      <c r="I12" s="203">
        <v>0</v>
      </c>
      <c r="J12" s="204">
        <v>0</v>
      </c>
      <c r="K12" s="203">
        <v>8</v>
      </c>
      <c r="L12" s="204">
        <v>149288.46</v>
      </c>
      <c r="M12" s="203">
        <v>0</v>
      </c>
      <c r="N12" s="204">
        <v>0</v>
      </c>
      <c r="O12" s="231">
        <v>7</v>
      </c>
      <c r="P12" s="232">
        <v>143021.59</v>
      </c>
      <c r="Q12" s="231">
        <v>1</v>
      </c>
      <c r="R12" s="232">
        <v>6266.87</v>
      </c>
      <c r="S12" s="231">
        <v>8</v>
      </c>
      <c r="T12" s="232">
        <v>149288.46</v>
      </c>
      <c r="U12" s="231">
        <v>0</v>
      </c>
      <c r="V12" s="232">
        <v>0</v>
      </c>
    </row>
    <row r="13" spans="1:24" x14ac:dyDescent="0.25">
      <c r="B13" s="89" t="s">
        <v>1109</v>
      </c>
      <c r="C13" s="607" t="s">
        <v>2</v>
      </c>
      <c r="D13" s="374"/>
      <c r="E13" s="212">
        <v>8</v>
      </c>
      <c r="F13" s="215">
        <v>1.9137886076948702E-5</v>
      </c>
      <c r="G13" s="214">
        <v>156795.24</v>
      </c>
      <c r="H13" s="215">
        <v>2.4057483246056401E-5</v>
      </c>
      <c r="I13" s="206">
        <v>0</v>
      </c>
      <c r="J13" s="205">
        <v>0</v>
      </c>
      <c r="K13" s="206">
        <v>8</v>
      </c>
      <c r="L13" s="205">
        <v>156795.24</v>
      </c>
      <c r="M13" s="206">
        <v>0</v>
      </c>
      <c r="N13" s="205">
        <v>0</v>
      </c>
      <c r="O13" s="233">
        <v>7</v>
      </c>
      <c r="P13" s="214">
        <v>150748.38</v>
      </c>
      <c r="Q13" s="233">
        <v>1</v>
      </c>
      <c r="R13" s="214">
        <v>6046.86</v>
      </c>
      <c r="S13" s="233">
        <v>8</v>
      </c>
      <c r="T13" s="214">
        <v>156795.24</v>
      </c>
      <c r="U13" s="233">
        <v>0</v>
      </c>
      <c r="V13" s="214">
        <v>0</v>
      </c>
    </row>
    <row r="14" spans="1:24" x14ac:dyDescent="0.25">
      <c r="B14" s="202" t="s">
        <v>1110</v>
      </c>
      <c r="C14" s="599" t="s">
        <v>2</v>
      </c>
      <c r="D14" s="374"/>
      <c r="E14" s="210">
        <v>74</v>
      </c>
      <c r="F14" s="40">
        <v>1.77025446211775E-4</v>
      </c>
      <c r="G14" s="41">
        <v>1235860.55</v>
      </c>
      <c r="H14" s="40">
        <v>1.8962115480091799E-4</v>
      </c>
      <c r="I14" s="203">
        <v>0</v>
      </c>
      <c r="J14" s="204">
        <v>0</v>
      </c>
      <c r="K14" s="203">
        <v>74</v>
      </c>
      <c r="L14" s="204">
        <v>1235860.55</v>
      </c>
      <c r="M14" s="203">
        <v>0</v>
      </c>
      <c r="N14" s="204">
        <v>0</v>
      </c>
      <c r="O14" s="231">
        <v>70</v>
      </c>
      <c r="P14" s="232">
        <v>1188575.54</v>
      </c>
      <c r="Q14" s="231">
        <v>4</v>
      </c>
      <c r="R14" s="232">
        <v>47285.01</v>
      </c>
      <c r="S14" s="231">
        <v>64</v>
      </c>
      <c r="T14" s="232">
        <v>1104477.22</v>
      </c>
      <c r="U14" s="231">
        <v>10</v>
      </c>
      <c r="V14" s="232">
        <v>131383.32999999999</v>
      </c>
    </row>
    <row r="15" spans="1:24" x14ac:dyDescent="0.25">
      <c r="B15" s="89" t="s">
        <v>1111</v>
      </c>
      <c r="C15" s="607" t="s">
        <v>2</v>
      </c>
      <c r="D15" s="374"/>
      <c r="E15" s="212">
        <v>5899</v>
      </c>
      <c r="F15" s="215">
        <v>1.4111798745990001E-2</v>
      </c>
      <c r="G15" s="214">
        <v>109655817.06999999</v>
      </c>
      <c r="H15" s="215">
        <v>1.6824764463475798E-2</v>
      </c>
      <c r="I15" s="206">
        <v>1230</v>
      </c>
      <c r="J15" s="205">
        <v>13388070.27</v>
      </c>
      <c r="K15" s="206">
        <v>4262</v>
      </c>
      <c r="L15" s="205">
        <v>87270345.280000001</v>
      </c>
      <c r="M15" s="206">
        <v>407</v>
      </c>
      <c r="N15" s="205">
        <v>8997401.5199999996</v>
      </c>
      <c r="O15" s="233">
        <v>5889</v>
      </c>
      <c r="P15" s="214">
        <v>109477430.73999999</v>
      </c>
      <c r="Q15" s="233">
        <v>10</v>
      </c>
      <c r="R15" s="214">
        <v>178386.33</v>
      </c>
      <c r="S15" s="233">
        <v>4294</v>
      </c>
      <c r="T15" s="214">
        <v>86254501.739999995</v>
      </c>
      <c r="U15" s="233">
        <v>1605</v>
      </c>
      <c r="V15" s="214">
        <v>23401315.329999998</v>
      </c>
    </row>
    <row r="16" spans="1:24" x14ac:dyDescent="0.25">
      <c r="B16" s="202" t="s">
        <v>1112</v>
      </c>
      <c r="C16" s="599" t="s">
        <v>2</v>
      </c>
      <c r="D16" s="374"/>
      <c r="E16" s="210">
        <v>3806</v>
      </c>
      <c r="F16" s="40">
        <v>9.1048493011083205E-3</v>
      </c>
      <c r="G16" s="41">
        <v>49369591.82</v>
      </c>
      <c r="H16" s="40">
        <v>7.5748991364425E-3</v>
      </c>
      <c r="I16" s="203">
        <v>56</v>
      </c>
      <c r="J16" s="204">
        <v>60456.59</v>
      </c>
      <c r="K16" s="203">
        <v>3750</v>
      </c>
      <c r="L16" s="204">
        <v>49309135.229999997</v>
      </c>
      <c r="M16" s="203">
        <v>0</v>
      </c>
      <c r="N16" s="204">
        <v>0</v>
      </c>
      <c r="O16" s="231">
        <v>3799</v>
      </c>
      <c r="P16" s="232">
        <v>49285566.369999997</v>
      </c>
      <c r="Q16" s="231">
        <v>7</v>
      </c>
      <c r="R16" s="232">
        <v>84025.45</v>
      </c>
      <c r="S16" s="231">
        <v>3712</v>
      </c>
      <c r="T16" s="232">
        <v>48283922.920000002</v>
      </c>
      <c r="U16" s="231">
        <v>94</v>
      </c>
      <c r="V16" s="232">
        <v>1085668.8999999999</v>
      </c>
    </row>
    <row r="17" spans="2:22" x14ac:dyDescent="0.25">
      <c r="B17" s="89" t="s">
        <v>1113</v>
      </c>
      <c r="C17" s="607" t="s">
        <v>2</v>
      </c>
      <c r="D17" s="374"/>
      <c r="E17" s="212">
        <v>12650</v>
      </c>
      <c r="F17" s="215">
        <v>3.02617823591751E-2</v>
      </c>
      <c r="G17" s="214">
        <v>181959270.78</v>
      </c>
      <c r="H17" s="215">
        <v>2.79184630110869E-2</v>
      </c>
      <c r="I17" s="206">
        <v>264</v>
      </c>
      <c r="J17" s="205">
        <v>3421168.98</v>
      </c>
      <c r="K17" s="206">
        <v>12377</v>
      </c>
      <c r="L17" s="205">
        <v>178355699.03</v>
      </c>
      <c r="M17" s="206">
        <v>9</v>
      </c>
      <c r="N17" s="205">
        <v>182402.77</v>
      </c>
      <c r="O17" s="233">
        <v>12489</v>
      </c>
      <c r="P17" s="214">
        <v>179932899.94999999</v>
      </c>
      <c r="Q17" s="233">
        <v>161</v>
      </c>
      <c r="R17" s="214">
        <v>2026370.83</v>
      </c>
      <c r="S17" s="233">
        <v>12264</v>
      </c>
      <c r="T17" s="214">
        <v>176064481.53</v>
      </c>
      <c r="U17" s="233">
        <v>386</v>
      </c>
      <c r="V17" s="214">
        <v>5894789.25</v>
      </c>
    </row>
    <row r="18" spans="2:22" x14ac:dyDescent="0.25">
      <c r="B18" s="202" t="s">
        <v>1114</v>
      </c>
      <c r="C18" s="599" t="s">
        <v>2</v>
      </c>
      <c r="D18" s="374"/>
      <c r="E18" s="210">
        <v>8433</v>
      </c>
      <c r="F18" s="40">
        <v>2.01737241608635E-2</v>
      </c>
      <c r="G18" s="41">
        <v>120418169.67</v>
      </c>
      <c r="H18" s="40">
        <v>1.8476058962994101E-2</v>
      </c>
      <c r="I18" s="203">
        <v>7</v>
      </c>
      <c r="J18" s="204">
        <v>78158.27</v>
      </c>
      <c r="K18" s="203">
        <v>8426</v>
      </c>
      <c r="L18" s="204">
        <v>120340011.40000001</v>
      </c>
      <c r="M18" s="203">
        <v>0</v>
      </c>
      <c r="N18" s="204">
        <v>0</v>
      </c>
      <c r="O18" s="231">
        <v>8210</v>
      </c>
      <c r="P18" s="232">
        <v>119075778.28</v>
      </c>
      <c r="Q18" s="231">
        <v>223</v>
      </c>
      <c r="R18" s="232">
        <v>1342391.39</v>
      </c>
      <c r="S18" s="231">
        <v>8358</v>
      </c>
      <c r="T18" s="232">
        <v>118632070.09999999</v>
      </c>
      <c r="U18" s="231">
        <v>75</v>
      </c>
      <c r="V18" s="232">
        <v>1786099.57</v>
      </c>
    </row>
    <row r="19" spans="2:22" x14ac:dyDescent="0.25">
      <c r="B19" s="89" t="s">
        <v>1115</v>
      </c>
      <c r="C19" s="607" t="s">
        <v>2</v>
      </c>
      <c r="D19" s="374"/>
      <c r="E19" s="212">
        <v>66914</v>
      </c>
      <c r="F19" s="215">
        <v>0.160074063619118</v>
      </c>
      <c r="G19" s="214">
        <v>1018039307.46</v>
      </c>
      <c r="H19" s="215">
        <v>0.15620030036017599</v>
      </c>
      <c r="I19" s="206">
        <v>1003</v>
      </c>
      <c r="J19" s="205">
        <v>8088082.0300000003</v>
      </c>
      <c r="K19" s="206">
        <v>65826</v>
      </c>
      <c r="L19" s="205">
        <v>1008363903.22</v>
      </c>
      <c r="M19" s="206">
        <v>85</v>
      </c>
      <c r="N19" s="205">
        <v>1587322.21</v>
      </c>
      <c r="O19" s="233">
        <v>66622</v>
      </c>
      <c r="P19" s="214">
        <v>1015026697.22</v>
      </c>
      <c r="Q19" s="233">
        <v>292</v>
      </c>
      <c r="R19" s="214">
        <v>3012610.24</v>
      </c>
      <c r="S19" s="233">
        <v>64792</v>
      </c>
      <c r="T19" s="214">
        <v>984642137.96000004</v>
      </c>
      <c r="U19" s="233">
        <v>2122</v>
      </c>
      <c r="V19" s="214">
        <v>33397169.5</v>
      </c>
    </row>
    <row r="20" spans="2:22" x14ac:dyDescent="0.25">
      <c r="B20" s="202" t="s">
        <v>1116</v>
      </c>
      <c r="C20" s="599" t="s">
        <v>2</v>
      </c>
      <c r="D20" s="374"/>
      <c r="E20" s="210">
        <v>27065</v>
      </c>
      <c r="F20" s="40">
        <v>6.4745860834076893E-2</v>
      </c>
      <c r="G20" s="41">
        <v>410419280.83999997</v>
      </c>
      <c r="H20" s="40">
        <v>6.2971649985464007E-2</v>
      </c>
      <c r="I20" s="203">
        <v>215</v>
      </c>
      <c r="J20" s="204">
        <v>3651429.57</v>
      </c>
      <c r="K20" s="203">
        <v>26846</v>
      </c>
      <c r="L20" s="204">
        <v>406702338.05000001</v>
      </c>
      <c r="M20" s="203">
        <v>4</v>
      </c>
      <c r="N20" s="204">
        <v>65513.22</v>
      </c>
      <c r="O20" s="231">
        <v>26930</v>
      </c>
      <c r="P20" s="232">
        <v>408410258.31</v>
      </c>
      <c r="Q20" s="231">
        <v>135</v>
      </c>
      <c r="R20" s="232">
        <v>2009022.53</v>
      </c>
      <c r="S20" s="231">
        <v>26628</v>
      </c>
      <c r="T20" s="232">
        <v>401643216.25999999</v>
      </c>
      <c r="U20" s="231">
        <v>437</v>
      </c>
      <c r="V20" s="232">
        <v>8776064.5800000001</v>
      </c>
    </row>
    <row r="21" spans="2:22" x14ac:dyDescent="0.25">
      <c r="B21" s="89" t="s">
        <v>1117</v>
      </c>
      <c r="C21" s="607" t="s">
        <v>2</v>
      </c>
      <c r="D21" s="374"/>
      <c r="E21" s="212">
        <v>20581</v>
      </c>
      <c r="F21" s="215">
        <v>4.9234604168709999E-2</v>
      </c>
      <c r="G21" s="214">
        <v>370044256</v>
      </c>
      <c r="H21" s="215">
        <v>5.6776809608629797E-2</v>
      </c>
      <c r="I21" s="206">
        <v>701</v>
      </c>
      <c r="J21" s="205">
        <v>11897863.189999999</v>
      </c>
      <c r="K21" s="206">
        <v>19776</v>
      </c>
      <c r="L21" s="205">
        <v>355510883.25</v>
      </c>
      <c r="M21" s="206">
        <v>104</v>
      </c>
      <c r="N21" s="205">
        <v>2635509.56</v>
      </c>
      <c r="O21" s="233">
        <v>17277</v>
      </c>
      <c r="P21" s="214">
        <v>328651047.01999998</v>
      </c>
      <c r="Q21" s="233">
        <v>3304</v>
      </c>
      <c r="R21" s="214">
        <v>41393208.979999997</v>
      </c>
      <c r="S21" s="233">
        <v>19404</v>
      </c>
      <c r="T21" s="214">
        <v>326813603.27999997</v>
      </c>
      <c r="U21" s="233">
        <v>1177</v>
      </c>
      <c r="V21" s="214">
        <v>43230652.719999999</v>
      </c>
    </row>
    <row r="22" spans="2:22" x14ac:dyDescent="0.25">
      <c r="B22" s="202" t="s">
        <v>1118</v>
      </c>
      <c r="C22" s="599" t="s">
        <v>2</v>
      </c>
      <c r="D22" s="374"/>
      <c r="E22" s="210">
        <v>27017</v>
      </c>
      <c r="F22" s="40">
        <v>6.4631033517615205E-2</v>
      </c>
      <c r="G22" s="41">
        <v>590406987.51999998</v>
      </c>
      <c r="H22" s="40">
        <v>9.0587611018147302E-2</v>
      </c>
      <c r="I22" s="203">
        <v>436</v>
      </c>
      <c r="J22" s="204">
        <v>7546285.0899999999</v>
      </c>
      <c r="K22" s="203">
        <v>26544</v>
      </c>
      <c r="L22" s="204">
        <v>581933217.17999995</v>
      </c>
      <c r="M22" s="203">
        <v>37</v>
      </c>
      <c r="N22" s="204">
        <v>927485.25</v>
      </c>
      <c r="O22" s="231">
        <v>26749</v>
      </c>
      <c r="P22" s="232">
        <v>587163450.12</v>
      </c>
      <c r="Q22" s="231">
        <v>268</v>
      </c>
      <c r="R22" s="232">
        <v>3243537.4</v>
      </c>
      <c r="S22" s="231">
        <v>25939</v>
      </c>
      <c r="T22" s="232">
        <v>548829623.97000003</v>
      </c>
      <c r="U22" s="231">
        <v>1078</v>
      </c>
      <c r="V22" s="232">
        <v>41577363.549999997</v>
      </c>
    </row>
    <row r="23" spans="2:22" x14ac:dyDescent="0.25">
      <c r="B23" s="89" t="s">
        <v>1119</v>
      </c>
      <c r="C23" s="607" t="s">
        <v>2</v>
      </c>
      <c r="D23" s="374"/>
      <c r="E23" s="212">
        <v>61848</v>
      </c>
      <c r="F23" s="215">
        <v>0.14795499726089001</v>
      </c>
      <c r="G23" s="214">
        <v>1105510151.97</v>
      </c>
      <c r="H23" s="215">
        <v>0.16962116936307201</v>
      </c>
      <c r="I23" s="206">
        <v>10933</v>
      </c>
      <c r="J23" s="205">
        <v>98469138.810000002</v>
      </c>
      <c r="K23" s="206">
        <v>50582</v>
      </c>
      <c r="L23" s="205">
        <v>999301879.74000001</v>
      </c>
      <c r="M23" s="206">
        <v>333</v>
      </c>
      <c r="N23" s="205">
        <v>7739133.4199999999</v>
      </c>
      <c r="O23" s="233">
        <v>21748</v>
      </c>
      <c r="P23" s="214">
        <v>500212501.27999997</v>
      </c>
      <c r="Q23" s="233">
        <v>40100</v>
      </c>
      <c r="R23" s="214">
        <v>605297650.69000006</v>
      </c>
      <c r="S23" s="233">
        <v>58107</v>
      </c>
      <c r="T23" s="214">
        <v>1025066408.92</v>
      </c>
      <c r="U23" s="233">
        <v>3741</v>
      </c>
      <c r="V23" s="214">
        <v>80443743.049999997</v>
      </c>
    </row>
    <row r="24" spans="2:22" x14ac:dyDescent="0.25">
      <c r="B24" s="202" t="s">
        <v>1120</v>
      </c>
      <c r="C24" s="599" t="s">
        <v>2</v>
      </c>
      <c r="D24" s="374"/>
      <c r="E24" s="210">
        <v>16854</v>
      </c>
      <c r="F24" s="40">
        <v>4.0318741492611603E-2</v>
      </c>
      <c r="G24" s="41">
        <v>205156890.18000001</v>
      </c>
      <c r="H24" s="40">
        <v>3.1477731392345797E-2</v>
      </c>
      <c r="I24" s="203">
        <v>4886</v>
      </c>
      <c r="J24" s="204">
        <v>30979850.98</v>
      </c>
      <c r="K24" s="203">
        <v>11899</v>
      </c>
      <c r="L24" s="204">
        <v>172292031.91</v>
      </c>
      <c r="M24" s="203">
        <v>69</v>
      </c>
      <c r="N24" s="204">
        <v>1885007.29</v>
      </c>
      <c r="O24" s="231">
        <v>1130</v>
      </c>
      <c r="P24" s="232">
        <v>32498127.079999998</v>
      </c>
      <c r="Q24" s="231">
        <v>15724</v>
      </c>
      <c r="R24" s="232">
        <v>172658763.09999999</v>
      </c>
      <c r="S24" s="231">
        <v>15485</v>
      </c>
      <c r="T24" s="232">
        <v>181797041.41</v>
      </c>
      <c r="U24" s="231">
        <v>1369</v>
      </c>
      <c r="V24" s="232">
        <v>23359848.77</v>
      </c>
    </row>
    <row r="25" spans="2:22" x14ac:dyDescent="0.25">
      <c r="B25" s="89" t="s">
        <v>1121</v>
      </c>
      <c r="C25" s="607" t="s">
        <v>2</v>
      </c>
      <c r="D25" s="374"/>
      <c r="E25" s="212">
        <v>18438</v>
      </c>
      <c r="F25" s="215">
        <v>4.41080429358474E-2</v>
      </c>
      <c r="G25" s="214">
        <v>360201100.08999997</v>
      </c>
      <c r="H25" s="215">
        <v>5.5266549741090798E-2</v>
      </c>
      <c r="I25" s="206">
        <v>4426</v>
      </c>
      <c r="J25" s="205">
        <v>33818275.560000002</v>
      </c>
      <c r="K25" s="206">
        <v>13903</v>
      </c>
      <c r="L25" s="205">
        <v>323435073.74000001</v>
      </c>
      <c r="M25" s="206">
        <v>109</v>
      </c>
      <c r="N25" s="205">
        <v>2947750.79</v>
      </c>
      <c r="O25" s="233">
        <v>5078</v>
      </c>
      <c r="P25" s="214">
        <v>150501606.28</v>
      </c>
      <c r="Q25" s="233">
        <v>13360</v>
      </c>
      <c r="R25" s="214">
        <v>209699493.81</v>
      </c>
      <c r="S25" s="233">
        <v>17393</v>
      </c>
      <c r="T25" s="214">
        <v>331159347.10000002</v>
      </c>
      <c r="U25" s="233">
        <v>1045</v>
      </c>
      <c r="V25" s="214">
        <v>29041752.989999998</v>
      </c>
    </row>
    <row r="26" spans="2:22" x14ac:dyDescent="0.25">
      <c r="B26" s="202" t="s">
        <v>1122</v>
      </c>
      <c r="C26" s="599" t="s">
        <v>2</v>
      </c>
      <c r="D26" s="374"/>
      <c r="E26" s="210">
        <v>10895</v>
      </c>
      <c r="F26" s="40">
        <v>2.6063408601044499E-2</v>
      </c>
      <c r="G26" s="41">
        <v>126796241.61</v>
      </c>
      <c r="H26" s="40">
        <v>1.9454662387681499E-2</v>
      </c>
      <c r="I26" s="203">
        <v>2394</v>
      </c>
      <c r="J26" s="204">
        <v>14386311.060000001</v>
      </c>
      <c r="K26" s="203">
        <v>8475</v>
      </c>
      <c r="L26" s="204">
        <v>111778428.40000001</v>
      </c>
      <c r="M26" s="203">
        <v>26</v>
      </c>
      <c r="N26" s="204">
        <v>631502.15</v>
      </c>
      <c r="O26" s="231">
        <v>714</v>
      </c>
      <c r="P26" s="232">
        <v>15123710.539999999</v>
      </c>
      <c r="Q26" s="231">
        <v>10181</v>
      </c>
      <c r="R26" s="232">
        <v>111672531.06999999</v>
      </c>
      <c r="S26" s="231">
        <v>10642</v>
      </c>
      <c r="T26" s="232">
        <v>120941986</v>
      </c>
      <c r="U26" s="231">
        <v>253</v>
      </c>
      <c r="V26" s="232">
        <v>5854255.6100000003</v>
      </c>
    </row>
    <row r="27" spans="2:22" x14ac:dyDescent="0.25">
      <c r="B27" s="89" t="s">
        <v>1123</v>
      </c>
      <c r="C27" s="607" t="s">
        <v>2</v>
      </c>
      <c r="D27" s="374"/>
      <c r="E27" s="212">
        <v>42982</v>
      </c>
      <c r="F27" s="215">
        <v>0.102823077419926</v>
      </c>
      <c r="G27" s="214">
        <v>509849348.69</v>
      </c>
      <c r="H27" s="215">
        <v>7.8227452339257597E-2</v>
      </c>
      <c r="I27" s="206">
        <v>14119</v>
      </c>
      <c r="J27" s="205">
        <v>104231365.88</v>
      </c>
      <c r="K27" s="206">
        <v>28808</v>
      </c>
      <c r="L27" s="205">
        <v>404479130.58999997</v>
      </c>
      <c r="M27" s="206">
        <v>55</v>
      </c>
      <c r="N27" s="205">
        <v>1138852.22</v>
      </c>
      <c r="O27" s="233">
        <v>312</v>
      </c>
      <c r="P27" s="214">
        <v>11162632.66</v>
      </c>
      <c r="Q27" s="233">
        <v>42670</v>
      </c>
      <c r="R27" s="214">
        <v>498686716.02999997</v>
      </c>
      <c r="S27" s="233">
        <v>42154</v>
      </c>
      <c r="T27" s="214">
        <v>491087550.27999997</v>
      </c>
      <c r="U27" s="233">
        <v>828</v>
      </c>
      <c r="V27" s="214">
        <v>18761798.41</v>
      </c>
    </row>
    <row r="28" spans="2:22" x14ac:dyDescent="0.25">
      <c r="B28" s="202" t="s">
        <v>1124</v>
      </c>
      <c r="C28" s="599" t="s">
        <v>2</v>
      </c>
      <c r="D28" s="374"/>
      <c r="E28" s="210">
        <v>9652</v>
      </c>
      <c r="F28" s="40">
        <v>2.30898595518386E-2</v>
      </c>
      <c r="G28" s="41">
        <v>117350624.12</v>
      </c>
      <c r="H28" s="40">
        <v>1.8005397827645601E-2</v>
      </c>
      <c r="I28" s="203">
        <v>3812</v>
      </c>
      <c r="J28" s="204">
        <v>18810317.09</v>
      </c>
      <c r="K28" s="203">
        <v>5830</v>
      </c>
      <c r="L28" s="204">
        <v>98318923.519999996</v>
      </c>
      <c r="M28" s="203">
        <v>10</v>
      </c>
      <c r="N28" s="204">
        <v>221383.51</v>
      </c>
      <c r="O28" s="231">
        <v>560</v>
      </c>
      <c r="P28" s="232">
        <v>11802568.109999999</v>
      </c>
      <c r="Q28" s="231">
        <v>9092</v>
      </c>
      <c r="R28" s="232">
        <v>105548056.01000001</v>
      </c>
      <c r="S28" s="231">
        <v>9466</v>
      </c>
      <c r="T28" s="232">
        <v>114166300.98</v>
      </c>
      <c r="U28" s="231">
        <v>186</v>
      </c>
      <c r="V28" s="232">
        <v>3184323.14</v>
      </c>
    </row>
    <row r="29" spans="2:22" x14ac:dyDescent="0.25">
      <c r="B29" s="89" t="s">
        <v>1125</v>
      </c>
      <c r="C29" s="607" t="s">
        <v>2</v>
      </c>
      <c r="D29" s="374"/>
      <c r="E29" s="212">
        <v>36062</v>
      </c>
      <c r="F29" s="215">
        <v>8.6268805963365294E-2</v>
      </c>
      <c r="G29" s="214">
        <v>496034582.47000003</v>
      </c>
      <c r="H29" s="215">
        <v>7.6107818434007393E-2</v>
      </c>
      <c r="I29" s="206">
        <v>10350</v>
      </c>
      <c r="J29" s="205">
        <v>89731034.75</v>
      </c>
      <c r="K29" s="206">
        <v>25687</v>
      </c>
      <c r="L29" s="205">
        <v>405696385.31999999</v>
      </c>
      <c r="M29" s="206">
        <v>25</v>
      </c>
      <c r="N29" s="205">
        <v>607162.4</v>
      </c>
      <c r="O29" s="233">
        <v>259</v>
      </c>
      <c r="P29" s="214">
        <v>5641658.1200000001</v>
      </c>
      <c r="Q29" s="233">
        <v>35803</v>
      </c>
      <c r="R29" s="214">
        <v>490392924.35000002</v>
      </c>
      <c r="S29" s="233">
        <v>35542</v>
      </c>
      <c r="T29" s="214">
        <v>485542063.92000002</v>
      </c>
      <c r="U29" s="233">
        <v>520</v>
      </c>
      <c r="V29" s="214">
        <v>10492518.550000001</v>
      </c>
    </row>
    <row r="30" spans="2:22" x14ac:dyDescent="0.25">
      <c r="B30" s="202" t="s">
        <v>1126</v>
      </c>
      <c r="C30" s="599" t="s">
        <v>2</v>
      </c>
      <c r="D30" s="374"/>
      <c r="E30" s="210">
        <v>38304</v>
      </c>
      <c r="F30" s="40">
        <v>9.1632198536430204E-2</v>
      </c>
      <c r="G30" s="41">
        <v>636286389.38999999</v>
      </c>
      <c r="H30" s="40">
        <v>9.7627001638848604E-2</v>
      </c>
      <c r="I30" s="203">
        <v>10284</v>
      </c>
      <c r="J30" s="204">
        <v>83947539.829999998</v>
      </c>
      <c r="K30" s="203">
        <v>27956</v>
      </c>
      <c r="L30" s="204">
        <v>550358525.74000001</v>
      </c>
      <c r="M30" s="203">
        <v>64</v>
      </c>
      <c r="N30" s="204">
        <v>1980323.82</v>
      </c>
      <c r="O30" s="231">
        <v>2512</v>
      </c>
      <c r="P30" s="232">
        <v>85535561.099999994</v>
      </c>
      <c r="Q30" s="231">
        <v>35792</v>
      </c>
      <c r="R30" s="232">
        <v>550750828.28999996</v>
      </c>
      <c r="S30" s="231">
        <v>37695</v>
      </c>
      <c r="T30" s="232">
        <v>620800589.21000004</v>
      </c>
      <c r="U30" s="231">
        <v>609</v>
      </c>
      <c r="V30" s="232">
        <v>15485800.18</v>
      </c>
    </row>
    <row r="31" spans="2:22" x14ac:dyDescent="0.25">
      <c r="B31" s="207" t="s">
        <v>115</v>
      </c>
      <c r="C31" s="616" t="s">
        <v>2</v>
      </c>
      <c r="D31" s="417"/>
      <c r="E31" s="216">
        <v>418019</v>
      </c>
      <c r="F31" s="217">
        <v>1</v>
      </c>
      <c r="G31" s="218">
        <v>6517524646.96</v>
      </c>
      <c r="H31" s="217">
        <v>1</v>
      </c>
      <c r="I31" s="208">
        <v>66265</v>
      </c>
      <c r="J31" s="209">
        <v>527459843.06999999</v>
      </c>
      <c r="K31" s="208">
        <v>350414</v>
      </c>
      <c r="L31" s="209">
        <v>5958464850.3599997</v>
      </c>
      <c r="M31" s="208">
        <v>1340</v>
      </c>
      <c r="N31" s="209">
        <v>31599953.530000001</v>
      </c>
      <c r="O31" s="234">
        <v>209975</v>
      </c>
      <c r="P31" s="235">
        <v>3714368535.9299998</v>
      </c>
      <c r="Q31" s="234">
        <v>208044</v>
      </c>
      <c r="R31" s="235">
        <v>2803156111.0300002</v>
      </c>
      <c r="S31" s="234">
        <v>402057</v>
      </c>
      <c r="T31" s="235">
        <v>6168210859.6199999</v>
      </c>
      <c r="U31" s="234">
        <v>15962</v>
      </c>
      <c r="V31" s="235">
        <v>349313787.33999997</v>
      </c>
    </row>
    <row r="32" spans="2:22" x14ac:dyDescent="0.25">
      <c r="B32" s="181" t="s">
        <v>2</v>
      </c>
      <c r="C32" s="565" t="s">
        <v>2</v>
      </c>
      <c r="D32" s="374"/>
      <c r="E32" s="182" t="s">
        <v>2</v>
      </c>
      <c r="F32" s="182" t="s">
        <v>2</v>
      </c>
      <c r="G32" s="182" t="s">
        <v>2</v>
      </c>
      <c r="H32" s="182" t="s">
        <v>2</v>
      </c>
      <c r="I32" s="182" t="s">
        <v>2</v>
      </c>
      <c r="J32" s="182" t="s">
        <v>2</v>
      </c>
      <c r="K32" s="182" t="s">
        <v>2</v>
      </c>
      <c r="L32" s="182" t="s">
        <v>2</v>
      </c>
      <c r="M32" s="182" t="s">
        <v>2</v>
      </c>
      <c r="N32" s="182" t="s">
        <v>2</v>
      </c>
      <c r="O32" s="182" t="s">
        <v>2</v>
      </c>
      <c r="P32" s="182" t="s">
        <v>2</v>
      </c>
      <c r="Q32" s="182" t="s">
        <v>2</v>
      </c>
      <c r="R32" s="182" t="s">
        <v>2</v>
      </c>
      <c r="S32" s="182" t="s">
        <v>2</v>
      </c>
      <c r="T32" s="182" t="s">
        <v>2</v>
      </c>
      <c r="U32" s="182" t="s">
        <v>2</v>
      </c>
      <c r="V32" s="182" t="s">
        <v>2</v>
      </c>
    </row>
    <row r="33" spans="2:22" x14ac:dyDescent="0.25">
      <c r="B33" s="416" t="s">
        <v>886</v>
      </c>
      <c r="C33" s="417"/>
      <c r="D33" s="418"/>
      <c r="E33" s="239" t="s">
        <v>2</v>
      </c>
      <c r="F33" s="182" t="s">
        <v>2</v>
      </c>
      <c r="G33" s="182" t="s">
        <v>2</v>
      </c>
      <c r="H33" s="182" t="s">
        <v>2</v>
      </c>
      <c r="I33" s="182" t="s">
        <v>2</v>
      </c>
      <c r="J33" s="182" t="s">
        <v>2</v>
      </c>
      <c r="K33" s="182" t="s">
        <v>2</v>
      </c>
      <c r="L33" s="182" t="s">
        <v>2</v>
      </c>
      <c r="M33" s="182" t="s">
        <v>2</v>
      </c>
      <c r="N33" s="182" t="s">
        <v>2</v>
      </c>
      <c r="O33" s="182" t="s">
        <v>2</v>
      </c>
      <c r="P33" s="182" t="s">
        <v>2</v>
      </c>
      <c r="Q33" s="182" t="s">
        <v>2</v>
      </c>
      <c r="R33" s="182" t="s">
        <v>2</v>
      </c>
      <c r="S33" s="182" t="s">
        <v>2</v>
      </c>
      <c r="T33" s="182" t="s">
        <v>2</v>
      </c>
      <c r="U33" s="182" t="s">
        <v>2</v>
      </c>
      <c r="V33" s="182" t="s">
        <v>2</v>
      </c>
    </row>
    <row r="34" spans="2:22" x14ac:dyDescent="0.25">
      <c r="B34" s="420" t="s">
        <v>1127</v>
      </c>
      <c r="C34" s="417"/>
      <c r="D34" s="418"/>
      <c r="E34" s="50">
        <v>0</v>
      </c>
      <c r="F34" s="182" t="s">
        <v>2</v>
      </c>
      <c r="G34" s="182" t="s">
        <v>2</v>
      </c>
      <c r="H34" s="182" t="s">
        <v>2</v>
      </c>
      <c r="I34" s="182" t="s">
        <v>2</v>
      </c>
      <c r="J34" s="182" t="s">
        <v>2</v>
      </c>
      <c r="K34" s="182" t="s">
        <v>2</v>
      </c>
      <c r="L34" s="182" t="s">
        <v>2</v>
      </c>
      <c r="M34" s="182" t="s">
        <v>2</v>
      </c>
      <c r="N34" s="182" t="s">
        <v>2</v>
      </c>
      <c r="O34" s="182" t="s">
        <v>2</v>
      </c>
      <c r="P34" s="182" t="s">
        <v>2</v>
      </c>
      <c r="Q34" s="182" t="s">
        <v>2</v>
      </c>
      <c r="R34" s="182" t="s">
        <v>2</v>
      </c>
      <c r="S34" s="182" t="s">
        <v>2</v>
      </c>
      <c r="T34" s="182" t="s">
        <v>2</v>
      </c>
      <c r="U34" s="182" t="s">
        <v>2</v>
      </c>
      <c r="V34" s="182" t="s">
        <v>2</v>
      </c>
    </row>
    <row r="35" spans="2:22" x14ac:dyDescent="0.25">
      <c r="B35" s="421" t="s">
        <v>1128</v>
      </c>
      <c r="C35" s="417"/>
      <c r="D35" s="418"/>
      <c r="E35" s="53">
        <v>0.161</v>
      </c>
      <c r="F35" s="182" t="s">
        <v>2</v>
      </c>
      <c r="G35" s="182" t="s">
        <v>2</v>
      </c>
      <c r="H35" s="182" t="s">
        <v>2</v>
      </c>
      <c r="I35" s="182" t="s">
        <v>2</v>
      </c>
      <c r="J35" s="182" t="s">
        <v>2</v>
      </c>
      <c r="K35" s="182" t="s">
        <v>2</v>
      </c>
      <c r="L35" s="182" t="s">
        <v>2</v>
      </c>
      <c r="M35" s="182" t="s">
        <v>2</v>
      </c>
      <c r="N35" s="182" t="s">
        <v>2</v>
      </c>
      <c r="O35" s="182" t="s">
        <v>2</v>
      </c>
      <c r="P35" s="182" t="s">
        <v>2</v>
      </c>
      <c r="Q35" s="182" t="s">
        <v>2</v>
      </c>
      <c r="R35" s="182" t="s">
        <v>2</v>
      </c>
      <c r="S35" s="182" t="s">
        <v>2</v>
      </c>
      <c r="T35" s="182" t="s">
        <v>2</v>
      </c>
      <c r="U35" s="182" t="s">
        <v>2</v>
      </c>
      <c r="V35" s="182" t="s">
        <v>2</v>
      </c>
    </row>
    <row r="36" spans="2:22" x14ac:dyDescent="0.25">
      <c r="B36" s="420" t="s">
        <v>1129</v>
      </c>
      <c r="C36" s="417"/>
      <c r="D36" s="418"/>
      <c r="E36" s="50">
        <v>6.9030741107688504E-2</v>
      </c>
      <c r="F36" s="182" t="s">
        <v>2</v>
      </c>
      <c r="G36" s="182" t="s">
        <v>2</v>
      </c>
      <c r="H36" s="182" t="s">
        <v>2</v>
      </c>
      <c r="I36" s="182" t="s">
        <v>2</v>
      </c>
      <c r="J36" s="182" t="s">
        <v>2</v>
      </c>
      <c r="K36" s="182" t="s">
        <v>2</v>
      </c>
      <c r="L36" s="182" t="s">
        <v>2</v>
      </c>
      <c r="M36" s="182" t="s">
        <v>2</v>
      </c>
      <c r="N36" s="182" t="s">
        <v>2</v>
      </c>
      <c r="O36" s="182" t="s">
        <v>2</v>
      </c>
      <c r="P36" s="182" t="s">
        <v>2</v>
      </c>
      <c r="Q36" s="182" t="s">
        <v>2</v>
      </c>
      <c r="R36" s="182" t="s">
        <v>2</v>
      </c>
      <c r="S36" s="182" t="s">
        <v>2</v>
      </c>
      <c r="T36" s="182" t="s">
        <v>2</v>
      </c>
      <c r="U36" s="182" t="s">
        <v>2</v>
      </c>
      <c r="V36" s="182" t="s">
        <v>2</v>
      </c>
    </row>
    <row r="37" spans="2:22" x14ac:dyDescent="0.25">
      <c r="B37" s="236" t="s">
        <v>2</v>
      </c>
      <c r="C37" s="677" t="s">
        <v>2</v>
      </c>
      <c r="D37" s="374"/>
      <c r="E37" s="182" t="s">
        <v>2</v>
      </c>
      <c r="F37" s="182" t="s">
        <v>2</v>
      </c>
      <c r="G37" s="182" t="s">
        <v>2</v>
      </c>
      <c r="H37" s="182" t="s">
        <v>2</v>
      </c>
      <c r="I37" s="182" t="s">
        <v>2</v>
      </c>
      <c r="J37" s="182" t="s">
        <v>2</v>
      </c>
      <c r="K37" s="182" t="s">
        <v>2</v>
      </c>
      <c r="L37" s="182" t="s">
        <v>2</v>
      </c>
      <c r="M37" s="182" t="s">
        <v>2</v>
      </c>
      <c r="N37" s="182" t="s">
        <v>2</v>
      </c>
      <c r="O37" s="182" t="s">
        <v>2</v>
      </c>
      <c r="P37" s="182" t="s">
        <v>2</v>
      </c>
      <c r="Q37" s="182" t="s">
        <v>2</v>
      </c>
      <c r="R37" s="182" t="s">
        <v>2</v>
      </c>
      <c r="S37" s="182" t="s">
        <v>2</v>
      </c>
      <c r="T37" s="182" t="s">
        <v>2</v>
      </c>
      <c r="U37" s="182" t="s">
        <v>2</v>
      </c>
      <c r="V37" s="182" t="s">
        <v>2</v>
      </c>
    </row>
    <row r="38" spans="2:22" ht="0" hidden="1" customHeight="1" x14ac:dyDescent="0.25"/>
  </sheetData>
  <sheetProtection algorithmName="SHA-512" hashValue="6P30mYm1wlcM5nU8t2uaLwvR8dHeFcuG/HEoN0R9wuLrK3Lj6N88lbfiT1AiQDWPosbaSJqXhRHKqqVhwU/eqg==" saltValue="BPdIMmaB8FaPVz2atTASrg==" spinCount="100000" sheet="1" objects="1" scenarios="1"/>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election sqref="A1:C3"/>
    </sheetView>
  </sheetViews>
  <sheetFormatPr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74"/>
      <c r="B1" s="374"/>
      <c r="C1" s="374"/>
      <c r="D1" s="375" t="s">
        <v>0</v>
      </c>
      <c r="E1" s="374"/>
      <c r="F1" s="374"/>
      <c r="G1" s="374"/>
      <c r="H1" s="374"/>
      <c r="I1" s="374"/>
      <c r="J1" s="374"/>
      <c r="K1" s="374"/>
    </row>
    <row r="2" spans="1:11" ht="18" customHeight="1" x14ac:dyDescent="0.25">
      <c r="A2" s="374"/>
      <c r="B2" s="374"/>
      <c r="C2" s="374"/>
      <c r="D2" s="375" t="s">
        <v>1</v>
      </c>
      <c r="E2" s="374"/>
      <c r="F2" s="374"/>
      <c r="G2" s="374"/>
      <c r="H2" s="374"/>
      <c r="I2" s="374"/>
      <c r="J2" s="374"/>
      <c r="K2" s="374"/>
    </row>
    <row r="3" spans="1:11" ht="18" customHeight="1" x14ac:dyDescent="0.25">
      <c r="A3" s="374"/>
      <c r="B3" s="374"/>
      <c r="C3" s="374"/>
      <c r="D3" s="375" t="s">
        <v>2</v>
      </c>
      <c r="E3" s="374"/>
      <c r="F3" s="374"/>
      <c r="G3" s="374"/>
      <c r="H3" s="374"/>
      <c r="I3" s="374"/>
      <c r="J3" s="374"/>
      <c r="K3" s="374"/>
    </row>
    <row r="4" spans="1:11" ht="18" customHeight="1" x14ac:dyDescent="0.25">
      <c r="A4" s="377" t="s">
        <v>2</v>
      </c>
      <c r="B4" s="374"/>
      <c r="C4" s="379" t="s">
        <v>2</v>
      </c>
      <c r="D4" s="374"/>
      <c r="E4" s="374"/>
      <c r="F4" s="5" t="s">
        <v>2</v>
      </c>
      <c r="G4" s="379" t="s">
        <v>2</v>
      </c>
      <c r="H4" s="374"/>
      <c r="I4" s="379" t="s">
        <v>2</v>
      </c>
      <c r="J4" s="374"/>
      <c r="K4" s="5" t="s">
        <v>2</v>
      </c>
    </row>
    <row r="5" spans="1:11" ht="18" customHeight="1" x14ac:dyDescent="0.25">
      <c r="A5" s="376" t="s">
        <v>24</v>
      </c>
      <c r="B5" s="374"/>
      <c r="C5" s="379" t="s">
        <v>2</v>
      </c>
      <c r="D5" s="374"/>
      <c r="E5" s="374"/>
      <c r="F5" s="5" t="s">
        <v>2</v>
      </c>
      <c r="G5" s="379" t="s">
        <v>2</v>
      </c>
      <c r="H5" s="374"/>
      <c r="I5" s="379" t="s">
        <v>2</v>
      </c>
      <c r="J5" s="374"/>
      <c r="K5" s="5" t="s">
        <v>2</v>
      </c>
    </row>
    <row r="6" spans="1:11" ht="18" customHeight="1" x14ac:dyDescent="0.25">
      <c r="A6" s="379" t="s">
        <v>2</v>
      </c>
      <c r="B6" s="374"/>
      <c r="C6" s="379" t="s">
        <v>2</v>
      </c>
      <c r="D6" s="374"/>
      <c r="E6" s="374"/>
      <c r="F6" s="5" t="s">
        <v>2</v>
      </c>
      <c r="G6" s="379" t="s">
        <v>2</v>
      </c>
      <c r="H6" s="374"/>
      <c r="I6" s="379" t="s">
        <v>2</v>
      </c>
      <c r="J6" s="374"/>
      <c r="K6" s="5" t="s">
        <v>2</v>
      </c>
    </row>
    <row r="7" spans="1:11" ht="21.6" customHeight="1" x14ac:dyDescent="0.25">
      <c r="A7" s="389" t="s">
        <v>81</v>
      </c>
      <c r="B7" s="390"/>
      <c r="C7" s="390"/>
      <c r="D7" s="390"/>
      <c r="E7" s="390"/>
      <c r="F7" s="390"/>
      <c r="G7" s="390"/>
      <c r="H7" s="390"/>
      <c r="I7" s="390"/>
      <c r="J7" s="390"/>
      <c r="K7" s="391"/>
    </row>
    <row r="8" spans="1:11" ht="31.7" customHeight="1" x14ac:dyDescent="0.25">
      <c r="A8" s="392" t="s">
        <v>82</v>
      </c>
      <c r="B8" s="374"/>
      <c r="C8" s="393" t="s">
        <v>83</v>
      </c>
      <c r="D8" s="374"/>
      <c r="E8" s="374"/>
      <c r="F8" s="11" t="s">
        <v>2</v>
      </c>
      <c r="G8" s="394" t="s">
        <v>84</v>
      </c>
      <c r="H8" s="374"/>
      <c r="I8" s="395" t="s">
        <v>85</v>
      </c>
      <c r="J8" s="374"/>
      <c r="K8" s="374"/>
    </row>
    <row r="9" spans="1:11" ht="31.7" customHeight="1" x14ac:dyDescent="0.25">
      <c r="A9" s="396" t="s">
        <v>86</v>
      </c>
      <c r="B9" s="374"/>
      <c r="C9" s="397" t="s">
        <v>87</v>
      </c>
      <c r="D9" s="374"/>
      <c r="E9" s="374"/>
      <c r="F9" s="11" t="s">
        <v>2</v>
      </c>
      <c r="G9" s="396" t="s">
        <v>88</v>
      </c>
      <c r="H9" s="374"/>
      <c r="I9" s="397" t="s">
        <v>89</v>
      </c>
      <c r="J9" s="374"/>
      <c r="K9" s="374"/>
    </row>
    <row r="10" spans="1:11" ht="18" customHeight="1" x14ac:dyDescent="0.25">
      <c r="A10" s="394" t="s">
        <v>90</v>
      </c>
      <c r="B10" s="374"/>
      <c r="C10" s="395" t="s">
        <v>91</v>
      </c>
      <c r="D10" s="374"/>
      <c r="E10" s="374"/>
      <c r="F10" s="11" t="s">
        <v>2</v>
      </c>
      <c r="G10" s="394" t="s">
        <v>92</v>
      </c>
      <c r="H10" s="374"/>
      <c r="I10" s="395" t="s">
        <v>93</v>
      </c>
      <c r="J10" s="374"/>
      <c r="K10" s="374"/>
    </row>
    <row r="11" spans="1:11" ht="31.7" customHeight="1" x14ac:dyDescent="0.25">
      <c r="A11" s="396" t="s">
        <v>94</v>
      </c>
      <c r="B11" s="374"/>
      <c r="C11" s="397" t="s">
        <v>95</v>
      </c>
      <c r="D11" s="374"/>
      <c r="E11" s="374"/>
      <c r="F11" s="11" t="s">
        <v>2</v>
      </c>
      <c r="G11" s="396" t="s">
        <v>96</v>
      </c>
      <c r="H11" s="374"/>
      <c r="I11" s="397" t="s">
        <v>97</v>
      </c>
      <c r="J11" s="374"/>
      <c r="K11" s="374"/>
    </row>
    <row r="12" spans="1:11" ht="18" customHeight="1" x14ac:dyDescent="0.25">
      <c r="A12" s="394" t="s">
        <v>98</v>
      </c>
      <c r="B12" s="374"/>
      <c r="C12" s="398">
        <v>114</v>
      </c>
      <c r="D12" s="374"/>
      <c r="E12" s="374"/>
      <c r="F12" s="11" t="s">
        <v>2</v>
      </c>
      <c r="G12" s="394" t="s">
        <v>99</v>
      </c>
      <c r="H12" s="374"/>
      <c r="I12" s="395" t="s">
        <v>100</v>
      </c>
      <c r="J12" s="374"/>
      <c r="K12" s="374"/>
    </row>
    <row r="13" spans="1:11" ht="18" customHeight="1" x14ac:dyDescent="0.25">
      <c r="A13" s="396" t="s">
        <v>101</v>
      </c>
      <c r="B13" s="374"/>
      <c r="C13" s="397" t="s">
        <v>102</v>
      </c>
      <c r="D13" s="374"/>
      <c r="E13" s="374"/>
      <c r="F13" s="11" t="s">
        <v>2</v>
      </c>
      <c r="G13" s="396" t="s">
        <v>103</v>
      </c>
      <c r="H13" s="374"/>
      <c r="I13" s="397" t="s">
        <v>100</v>
      </c>
      <c r="J13" s="374"/>
      <c r="K13" s="374"/>
    </row>
    <row r="14" spans="1:11" ht="18" customHeight="1" x14ac:dyDescent="0.25">
      <c r="A14" s="394" t="s">
        <v>104</v>
      </c>
      <c r="B14" s="374"/>
      <c r="C14" s="395" t="s">
        <v>105</v>
      </c>
      <c r="D14" s="374"/>
      <c r="E14" s="374"/>
      <c r="F14" s="11" t="s">
        <v>2</v>
      </c>
      <c r="G14" s="394" t="s">
        <v>106</v>
      </c>
      <c r="H14" s="374"/>
      <c r="I14" s="395">
        <v>30</v>
      </c>
      <c r="J14" s="374"/>
      <c r="K14" s="374"/>
    </row>
    <row r="15" spans="1:11" ht="18" customHeight="1" x14ac:dyDescent="0.25">
      <c r="A15" s="380" t="s">
        <v>2</v>
      </c>
      <c r="B15" s="374"/>
      <c r="C15" s="380" t="s">
        <v>2</v>
      </c>
      <c r="D15" s="374"/>
      <c r="E15" s="374"/>
      <c r="F15" s="2" t="s">
        <v>2</v>
      </c>
      <c r="G15" s="380" t="s">
        <v>2</v>
      </c>
      <c r="H15" s="374"/>
      <c r="I15" s="380" t="s">
        <v>2</v>
      </c>
      <c r="J15" s="374"/>
      <c r="K15" s="2" t="s">
        <v>2</v>
      </c>
    </row>
    <row r="16" spans="1:11" ht="18" customHeight="1" x14ac:dyDescent="0.25">
      <c r="A16" s="389" t="s">
        <v>107</v>
      </c>
      <c r="B16" s="390"/>
      <c r="C16" s="390"/>
      <c r="D16" s="390"/>
      <c r="E16" s="390"/>
      <c r="F16" s="390"/>
      <c r="G16" s="390"/>
      <c r="H16" s="390"/>
      <c r="I16" s="390"/>
      <c r="J16" s="390"/>
      <c r="K16" s="391"/>
    </row>
    <row r="17" spans="1:11" ht="0" hidden="1" customHeight="1" x14ac:dyDescent="0.25"/>
    <row r="18" spans="1:11" ht="17.100000000000001" customHeight="1" x14ac:dyDescent="0.25"/>
    <row r="19" spans="1:11" ht="37.5" customHeight="1" x14ac:dyDescent="0.25">
      <c r="A19" s="12" t="s">
        <v>108</v>
      </c>
      <c r="B19" s="399" t="s">
        <v>109</v>
      </c>
      <c r="C19" s="374"/>
      <c r="D19" s="374"/>
      <c r="E19" s="399" t="s">
        <v>110</v>
      </c>
      <c r="F19" s="374"/>
      <c r="G19" s="374"/>
      <c r="H19" s="399" t="s">
        <v>111</v>
      </c>
      <c r="I19" s="374"/>
      <c r="J19" s="399" t="s">
        <v>112</v>
      </c>
      <c r="K19" s="374"/>
    </row>
    <row r="20" spans="1:11" x14ac:dyDescent="0.25">
      <c r="A20" s="13" t="s">
        <v>113</v>
      </c>
      <c r="B20" s="400">
        <v>217320</v>
      </c>
      <c r="C20" s="374"/>
      <c r="D20" s="374"/>
      <c r="E20" s="401">
        <v>0.520797636136627</v>
      </c>
      <c r="F20" s="374"/>
      <c r="G20" s="374"/>
      <c r="H20" s="402">
        <v>3936484885.7199998</v>
      </c>
      <c r="I20" s="374"/>
      <c r="J20" s="401">
        <v>0.5924000962872048</v>
      </c>
      <c r="K20" s="374"/>
    </row>
    <row r="21" spans="1:11" x14ac:dyDescent="0.25">
      <c r="A21" s="14" t="s">
        <v>114</v>
      </c>
      <c r="B21" s="403">
        <v>199963</v>
      </c>
      <c r="C21" s="374"/>
      <c r="D21" s="374"/>
      <c r="E21" s="404">
        <v>0.479202363863373</v>
      </c>
      <c r="F21" s="374"/>
      <c r="G21" s="374"/>
      <c r="H21" s="405">
        <v>2708491896.6799998</v>
      </c>
      <c r="I21" s="374"/>
      <c r="J21" s="404">
        <v>0.40759990371279525</v>
      </c>
      <c r="K21" s="374"/>
    </row>
    <row r="22" spans="1:11" x14ac:dyDescent="0.25">
      <c r="A22" s="15" t="s">
        <v>115</v>
      </c>
      <c r="B22" s="406">
        <v>417283</v>
      </c>
      <c r="C22" s="374"/>
      <c r="D22" s="374"/>
      <c r="E22" s="407">
        <v>1</v>
      </c>
      <c r="F22" s="374"/>
      <c r="G22" s="374"/>
      <c r="H22" s="408">
        <v>6644976782.3999996</v>
      </c>
      <c r="I22" s="374"/>
      <c r="J22" s="407">
        <v>1</v>
      </c>
      <c r="K22" s="374"/>
    </row>
    <row r="23" spans="1:11" x14ac:dyDescent="0.25">
      <c r="A23" s="2" t="s">
        <v>2</v>
      </c>
      <c r="B23" s="409" t="s">
        <v>2</v>
      </c>
      <c r="C23" s="374"/>
      <c r="D23" s="374"/>
      <c r="E23" s="410" t="s">
        <v>2</v>
      </c>
      <c r="F23" s="374"/>
      <c r="G23" s="374"/>
      <c r="H23" s="410" t="s">
        <v>2</v>
      </c>
      <c r="I23" s="374"/>
      <c r="J23" s="410" t="s">
        <v>2</v>
      </c>
      <c r="K23" s="374"/>
    </row>
    <row r="24" spans="1:11" ht="37.5" customHeight="1" x14ac:dyDescent="0.25">
      <c r="A24" s="12" t="s">
        <v>116</v>
      </c>
      <c r="B24" s="399" t="s">
        <v>109</v>
      </c>
      <c r="C24" s="374"/>
      <c r="D24" s="374"/>
      <c r="E24" s="399" t="s">
        <v>110</v>
      </c>
      <c r="F24" s="374"/>
      <c r="G24" s="374"/>
      <c r="H24" s="399" t="s">
        <v>111</v>
      </c>
      <c r="I24" s="374"/>
      <c r="J24" s="399" t="s">
        <v>112</v>
      </c>
      <c r="K24" s="374"/>
    </row>
    <row r="25" spans="1:11" x14ac:dyDescent="0.25">
      <c r="A25" s="13" t="s">
        <v>117</v>
      </c>
      <c r="B25" s="400">
        <v>63709</v>
      </c>
      <c r="C25" s="374"/>
      <c r="D25" s="374"/>
      <c r="E25" s="401">
        <v>0.15267576201283101</v>
      </c>
      <c r="F25" s="374"/>
      <c r="G25" s="374"/>
      <c r="H25" s="402">
        <v>538989936.85000002</v>
      </c>
      <c r="I25" s="374"/>
      <c r="J25" s="401">
        <v>8.1112388274640485E-2</v>
      </c>
      <c r="K25" s="374"/>
    </row>
    <row r="26" spans="1:11" x14ac:dyDescent="0.25">
      <c r="A26" s="14" t="s">
        <v>118</v>
      </c>
      <c r="B26" s="403">
        <v>353574</v>
      </c>
      <c r="C26" s="374"/>
      <c r="D26" s="374"/>
      <c r="E26" s="404">
        <v>0.84732423798716905</v>
      </c>
      <c r="F26" s="374"/>
      <c r="G26" s="374"/>
      <c r="H26" s="405">
        <v>6105986845.5500002</v>
      </c>
      <c r="I26" s="374"/>
      <c r="J26" s="404">
        <v>0.91888761172535949</v>
      </c>
      <c r="K26" s="374"/>
    </row>
    <row r="27" spans="1:11" x14ac:dyDescent="0.25">
      <c r="A27" s="15" t="s">
        <v>115</v>
      </c>
      <c r="B27" s="406">
        <v>417283</v>
      </c>
      <c r="C27" s="374"/>
      <c r="D27" s="374"/>
      <c r="E27" s="407">
        <v>1</v>
      </c>
      <c r="F27" s="374"/>
      <c r="G27" s="374"/>
      <c r="H27" s="408">
        <v>6644976782.3999996</v>
      </c>
      <c r="I27" s="374"/>
      <c r="J27" s="407">
        <v>1</v>
      </c>
      <c r="K27" s="374"/>
    </row>
    <row r="28" spans="1:11" x14ac:dyDescent="0.25">
      <c r="A28" s="2" t="s">
        <v>2</v>
      </c>
      <c r="B28" s="409" t="s">
        <v>2</v>
      </c>
      <c r="C28" s="374"/>
      <c r="D28" s="374"/>
      <c r="E28" s="410" t="s">
        <v>2</v>
      </c>
      <c r="F28" s="374"/>
      <c r="G28" s="374"/>
      <c r="H28" s="410" t="s">
        <v>2</v>
      </c>
      <c r="I28" s="374"/>
      <c r="J28" s="410" t="s">
        <v>2</v>
      </c>
      <c r="K28" s="374"/>
    </row>
    <row r="29" spans="1:11" ht="0" hidden="1" customHeight="1" x14ac:dyDescent="0.25"/>
  </sheetData>
  <sheetProtection algorithmName="SHA-512" hashValue="mYN3fYbZCJTiDx9s2pz1gj+W8MUN/YaHUU6ItEQEkvlM88addmoR/BZTu/UJK1jSMA9Vdx4X6ONQYpiLAACROQ==" saltValue="dJolfzZrWVA+L72/tqCrBw==" spinCount="100000" sheet="1" objects="1" scenarios="1"/>
  <mergeCells count="90">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horizontalDpi="300" verticalDpi="30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election sqref="A1:B3"/>
    </sheetView>
  </sheetViews>
  <sheetFormatPr defaultRowHeight="15" x14ac:dyDescent="0.2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74"/>
      <c r="B1" s="374"/>
      <c r="C1" s="375" t="s">
        <v>0</v>
      </c>
      <c r="D1" s="374"/>
      <c r="E1" s="374"/>
      <c r="F1" s="374"/>
      <c r="G1" s="374"/>
      <c r="H1" s="374"/>
      <c r="I1" s="374"/>
      <c r="J1" s="374"/>
      <c r="K1" s="374"/>
      <c r="L1" s="374"/>
      <c r="M1" s="374"/>
      <c r="N1" s="374"/>
      <c r="O1" s="374"/>
      <c r="P1" s="374"/>
      <c r="Q1" s="374"/>
      <c r="R1" s="374"/>
      <c r="S1" s="374"/>
      <c r="T1" s="374"/>
      <c r="U1" s="374"/>
      <c r="V1" s="374"/>
      <c r="W1" s="374"/>
    </row>
    <row r="2" spans="1:23" ht="18" customHeight="1" x14ac:dyDescent="0.25">
      <c r="A2" s="374"/>
      <c r="B2" s="374"/>
      <c r="C2" s="375" t="s">
        <v>1</v>
      </c>
      <c r="D2" s="374"/>
      <c r="E2" s="374"/>
      <c r="F2" s="374"/>
      <c r="G2" s="374"/>
      <c r="H2" s="374"/>
      <c r="I2" s="374"/>
      <c r="J2" s="374"/>
      <c r="K2" s="374"/>
      <c r="L2" s="374"/>
      <c r="M2" s="374"/>
      <c r="N2" s="374"/>
      <c r="O2" s="374"/>
      <c r="P2" s="374"/>
      <c r="Q2" s="374"/>
      <c r="R2" s="374"/>
      <c r="S2" s="374"/>
      <c r="T2" s="374"/>
      <c r="U2" s="374"/>
      <c r="V2" s="374"/>
      <c r="W2" s="374"/>
    </row>
    <row r="3" spans="1:23" ht="18" customHeight="1" x14ac:dyDescent="0.25">
      <c r="A3" s="374"/>
      <c r="B3" s="374"/>
      <c r="C3" s="375" t="s">
        <v>2</v>
      </c>
      <c r="D3" s="374"/>
      <c r="E3" s="374"/>
      <c r="F3" s="374"/>
      <c r="G3" s="374"/>
      <c r="H3" s="374"/>
      <c r="I3" s="374"/>
      <c r="J3" s="374"/>
      <c r="K3" s="374"/>
      <c r="L3" s="374"/>
      <c r="M3" s="374"/>
      <c r="N3" s="374"/>
      <c r="O3" s="374"/>
      <c r="P3" s="374"/>
      <c r="Q3" s="374"/>
      <c r="R3" s="374"/>
      <c r="S3" s="374"/>
      <c r="T3" s="374"/>
      <c r="U3" s="374"/>
      <c r="V3" s="374"/>
      <c r="W3" s="374"/>
    </row>
    <row r="4" spans="1:23" ht="18" customHeight="1" x14ac:dyDescent="0.25">
      <c r="B4" s="376" t="s">
        <v>78</v>
      </c>
      <c r="C4" s="374"/>
      <c r="D4" s="374"/>
      <c r="E4" s="374"/>
      <c r="F4" s="374"/>
      <c r="G4" s="374"/>
      <c r="H4" s="374"/>
      <c r="I4" s="374"/>
      <c r="J4" s="374"/>
      <c r="K4" s="374"/>
      <c r="L4" s="374"/>
      <c r="M4" s="374"/>
      <c r="N4" s="374"/>
      <c r="O4" s="374"/>
      <c r="P4" s="374"/>
      <c r="Q4" s="374"/>
      <c r="R4" s="374"/>
      <c r="S4" s="374"/>
      <c r="T4" s="374"/>
      <c r="U4" s="374"/>
      <c r="V4" s="374"/>
      <c r="W4" s="374"/>
    </row>
    <row r="5" spans="1:23" ht="3.6" customHeight="1" x14ac:dyDescent="0.25"/>
    <row r="6" spans="1:23" x14ac:dyDescent="0.25">
      <c r="B6" s="565" t="s">
        <v>2</v>
      </c>
      <c r="C6" s="374"/>
      <c r="D6" s="181" t="s">
        <v>2</v>
      </c>
      <c r="E6" s="182" t="s">
        <v>2</v>
      </c>
      <c r="F6" s="182" t="s">
        <v>2</v>
      </c>
      <c r="G6" s="182" t="s">
        <v>2</v>
      </c>
      <c r="H6" s="182" t="s">
        <v>2</v>
      </c>
      <c r="I6" s="182" t="s">
        <v>2</v>
      </c>
      <c r="J6" s="182" t="s">
        <v>2</v>
      </c>
      <c r="K6" s="182" t="s">
        <v>2</v>
      </c>
      <c r="L6" s="182" t="s">
        <v>2</v>
      </c>
      <c r="M6" s="182" t="s">
        <v>2</v>
      </c>
      <c r="N6" s="182" t="s">
        <v>2</v>
      </c>
      <c r="O6" s="182" t="s">
        <v>2</v>
      </c>
      <c r="P6" s="182" t="s">
        <v>2</v>
      </c>
      <c r="Q6" s="182" t="s">
        <v>2</v>
      </c>
      <c r="R6" s="182" t="s">
        <v>2</v>
      </c>
      <c r="S6" s="182" t="s">
        <v>2</v>
      </c>
      <c r="T6" s="182" t="s">
        <v>2</v>
      </c>
      <c r="U6" s="182" t="s">
        <v>2</v>
      </c>
      <c r="V6" s="182" t="s">
        <v>2</v>
      </c>
    </row>
    <row r="7" spans="1:23" x14ac:dyDescent="0.25">
      <c r="B7" s="674" t="s">
        <v>2</v>
      </c>
      <c r="C7" s="374"/>
      <c r="D7" s="230" t="s">
        <v>2</v>
      </c>
      <c r="E7" s="680" t="s">
        <v>866</v>
      </c>
      <c r="F7" s="584"/>
      <c r="G7" s="584"/>
      <c r="H7" s="585"/>
      <c r="I7" s="562" t="s">
        <v>687</v>
      </c>
      <c r="J7" s="417"/>
      <c r="K7" s="417"/>
      <c r="L7" s="417"/>
      <c r="M7" s="417"/>
      <c r="N7" s="418"/>
      <c r="O7" s="562" t="s">
        <v>108</v>
      </c>
      <c r="P7" s="417"/>
      <c r="Q7" s="417"/>
      <c r="R7" s="418"/>
      <c r="S7" s="562" t="s">
        <v>688</v>
      </c>
      <c r="T7" s="417"/>
      <c r="U7" s="417"/>
      <c r="V7" s="418"/>
    </row>
    <row r="8" spans="1:23" x14ac:dyDescent="0.25">
      <c r="D8" s="230" t="s">
        <v>2</v>
      </c>
      <c r="E8" s="676" t="s">
        <v>2</v>
      </c>
      <c r="F8" s="374"/>
      <c r="G8" s="374"/>
      <c r="H8" s="385"/>
      <c r="I8" s="562" t="s">
        <v>689</v>
      </c>
      <c r="J8" s="418"/>
      <c r="K8" s="562" t="s">
        <v>690</v>
      </c>
      <c r="L8" s="418"/>
      <c r="M8" s="562" t="s">
        <v>691</v>
      </c>
      <c r="N8" s="418"/>
      <c r="O8" s="562" t="s">
        <v>692</v>
      </c>
      <c r="P8" s="418"/>
      <c r="Q8" s="562" t="s">
        <v>693</v>
      </c>
      <c r="R8" s="418"/>
      <c r="S8" s="562" t="s">
        <v>694</v>
      </c>
      <c r="T8" s="418"/>
      <c r="U8" s="562" t="s">
        <v>695</v>
      </c>
      <c r="V8" s="418"/>
    </row>
    <row r="9" spans="1:23" ht="60" x14ac:dyDescent="0.25">
      <c r="B9" s="424" t="s">
        <v>1130</v>
      </c>
      <c r="C9" s="417"/>
      <c r="D9" s="418"/>
      <c r="E9" s="37" t="s">
        <v>697</v>
      </c>
      <c r="F9" s="37" t="s">
        <v>110</v>
      </c>
      <c r="G9" s="37" t="s">
        <v>111</v>
      </c>
      <c r="H9" s="37" t="s">
        <v>709</v>
      </c>
      <c r="I9" s="183" t="s">
        <v>697</v>
      </c>
      <c r="J9" s="183" t="s">
        <v>111</v>
      </c>
      <c r="K9" s="183" t="s">
        <v>697</v>
      </c>
      <c r="L9" s="183" t="s">
        <v>111</v>
      </c>
      <c r="M9" s="183" t="s">
        <v>697</v>
      </c>
      <c r="N9" s="183" t="s">
        <v>111</v>
      </c>
      <c r="O9" s="183" t="s">
        <v>697</v>
      </c>
      <c r="P9" s="183" t="s">
        <v>111</v>
      </c>
      <c r="Q9" s="183" t="s">
        <v>697</v>
      </c>
      <c r="R9" s="183" t="s">
        <v>111</v>
      </c>
      <c r="S9" s="183" t="s">
        <v>697</v>
      </c>
      <c r="T9" s="183" t="s">
        <v>111</v>
      </c>
      <c r="U9" s="183" t="s">
        <v>697</v>
      </c>
      <c r="V9" s="183" t="s">
        <v>111</v>
      </c>
    </row>
    <row r="10" spans="1:23" x14ac:dyDescent="0.25">
      <c r="B10" s="599" t="s">
        <v>1131</v>
      </c>
      <c r="C10" s="374"/>
      <c r="D10" s="241" t="s">
        <v>2</v>
      </c>
      <c r="E10" s="210">
        <v>22339</v>
      </c>
      <c r="F10" s="40">
        <v>5.3440154634119497E-2</v>
      </c>
      <c r="G10" s="41">
        <v>207380906.34</v>
      </c>
      <c r="H10" s="40">
        <v>3.1818967717556698E-2</v>
      </c>
      <c r="I10" s="203">
        <v>11115</v>
      </c>
      <c r="J10" s="204">
        <v>66648511.57</v>
      </c>
      <c r="K10" s="203">
        <v>11207</v>
      </c>
      <c r="L10" s="204">
        <v>140440736.19999999</v>
      </c>
      <c r="M10" s="203">
        <v>17</v>
      </c>
      <c r="N10" s="204">
        <v>291658.57</v>
      </c>
      <c r="O10" s="231">
        <v>602</v>
      </c>
      <c r="P10" s="232">
        <v>10610241.539999999</v>
      </c>
      <c r="Q10" s="231">
        <v>21737</v>
      </c>
      <c r="R10" s="232">
        <v>196770664.80000001</v>
      </c>
      <c r="S10" s="231">
        <v>21727</v>
      </c>
      <c r="T10" s="232">
        <v>197779467.43000001</v>
      </c>
      <c r="U10" s="231">
        <v>612</v>
      </c>
      <c r="V10" s="232">
        <v>9601438.9100000001</v>
      </c>
    </row>
    <row r="11" spans="1:23" x14ac:dyDescent="0.25">
      <c r="B11" s="607" t="s">
        <v>1132</v>
      </c>
      <c r="C11" s="374"/>
      <c r="D11" s="242" t="s">
        <v>2</v>
      </c>
      <c r="E11" s="212">
        <v>49932</v>
      </c>
      <c r="F11" s="215">
        <v>0.119449115949275</v>
      </c>
      <c r="G11" s="214">
        <v>592101630.59000003</v>
      </c>
      <c r="H11" s="215">
        <v>9.0847624314881095E-2</v>
      </c>
      <c r="I11" s="206">
        <v>7485</v>
      </c>
      <c r="J11" s="205">
        <v>61781257.340000004</v>
      </c>
      <c r="K11" s="206">
        <v>42422</v>
      </c>
      <c r="L11" s="205">
        <v>529756331.36000001</v>
      </c>
      <c r="M11" s="206">
        <v>25</v>
      </c>
      <c r="N11" s="205">
        <v>564041.89</v>
      </c>
      <c r="O11" s="233">
        <v>11280</v>
      </c>
      <c r="P11" s="214">
        <v>151726117.91999999</v>
      </c>
      <c r="Q11" s="233">
        <v>38652</v>
      </c>
      <c r="R11" s="214">
        <v>440375512.67000002</v>
      </c>
      <c r="S11" s="233">
        <v>49273</v>
      </c>
      <c r="T11" s="214">
        <v>578884423.23000002</v>
      </c>
      <c r="U11" s="233">
        <v>659</v>
      </c>
      <c r="V11" s="214">
        <v>13217207.359999999</v>
      </c>
    </row>
    <row r="12" spans="1:23" x14ac:dyDescent="0.25">
      <c r="B12" s="599" t="s">
        <v>1133</v>
      </c>
      <c r="C12" s="374"/>
      <c r="D12" s="241" t="s">
        <v>2</v>
      </c>
      <c r="E12" s="210">
        <v>47220</v>
      </c>
      <c r="F12" s="40">
        <v>0.11296137256918901</v>
      </c>
      <c r="G12" s="41">
        <v>592260606.72000003</v>
      </c>
      <c r="H12" s="40">
        <v>9.0872016417498494E-2</v>
      </c>
      <c r="I12" s="203">
        <v>4957</v>
      </c>
      <c r="J12" s="204">
        <v>39488205.090000004</v>
      </c>
      <c r="K12" s="203">
        <v>42233</v>
      </c>
      <c r="L12" s="204">
        <v>552167185.59000003</v>
      </c>
      <c r="M12" s="203">
        <v>30</v>
      </c>
      <c r="N12" s="204">
        <v>605216.04</v>
      </c>
      <c r="O12" s="231">
        <v>18813</v>
      </c>
      <c r="P12" s="232">
        <v>249352451.72</v>
      </c>
      <c r="Q12" s="231">
        <v>28407</v>
      </c>
      <c r="R12" s="232">
        <v>342908155</v>
      </c>
      <c r="S12" s="231">
        <v>46550</v>
      </c>
      <c r="T12" s="232">
        <v>579932700.16999996</v>
      </c>
      <c r="U12" s="231">
        <v>670</v>
      </c>
      <c r="V12" s="232">
        <v>12327906.550000001</v>
      </c>
    </row>
    <row r="13" spans="1:23" x14ac:dyDescent="0.25">
      <c r="B13" s="607" t="s">
        <v>1134</v>
      </c>
      <c r="C13" s="374"/>
      <c r="D13" s="242" t="s">
        <v>2</v>
      </c>
      <c r="E13" s="212">
        <v>51937</v>
      </c>
      <c r="F13" s="215">
        <v>0.12424554864730999</v>
      </c>
      <c r="G13" s="214">
        <v>697697823.12</v>
      </c>
      <c r="H13" s="215">
        <v>0.10704951049865701</v>
      </c>
      <c r="I13" s="206">
        <v>4507</v>
      </c>
      <c r="J13" s="205">
        <v>35826076.090000004</v>
      </c>
      <c r="K13" s="206">
        <v>47387</v>
      </c>
      <c r="L13" s="205">
        <v>660807908.87</v>
      </c>
      <c r="M13" s="206">
        <v>43</v>
      </c>
      <c r="N13" s="205">
        <v>1063838.1599999999</v>
      </c>
      <c r="O13" s="233">
        <v>26851</v>
      </c>
      <c r="P13" s="214">
        <v>371803777.08999997</v>
      </c>
      <c r="Q13" s="233">
        <v>25086</v>
      </c>
      <c r="R13" s="214">
        <v>325894046.02999997</v>
      </c>
      <c r="S13" s="233">
        <v>51117</v>
      </c>
      <c r="T13" s="214">
        <v>682662248.14999998</v>
      </c>
      <c r="U13" s="233">
        <v>820</v>
      </c>
      <c r="V13" s="214">
        <v>15035574.970000001</v>
      </c>
    </row>
    <row r="14" spans="1:23" x14ac:dyDescent="0.25">
      <c r="B14" s="599" t="s">
        <v>1135</v>
      </c>
      <c r="C14" s="374"/>
      <c r="D14" s="241" t="s">
        <v>2</v>
      </c>
      <c r="E14" s="210">
        <v>49230</v>
      </c>
      <c r="F14" s="40">
        <v>0.11776976644602299</v>
      </c>
      <c r="G14" s="41">
        <v>711313685.25</v>
      </c>
      <c r="H14" s="40">
        <v>0.109138626055182</v>
      </c>
      <c r="I14" s="203">
        <v>4251</v>
      </c>
      <c r="J14" s="204">
        <v>33185254.940000001</v>
      </c>
      <c r="K14" s="203">
        <v>44932</v>
      </c>
      <c r="L14" s="204">
        <v>677172250.86000001</v>
      </c>
      <c r="M14" s="203">
        <v>47</v>
      </c>
      <c r="N14" s="204">
        <v>956179.45</v>
      </c>
      <c r="O14" s="231">
        <v>29422</v>
      </c>
      <c r="P14" s="232">
        <v>436993086.88</v>
      </c>
      <c r="Q14" s="231">
        <v>19808</v>
      </c>
      <c r="R14" s="232">
        <v>274320598.37</v>
      </c>
      <c r="S14" s="231">
        <v>48067</v>
      </c>
      <c r="T14" s="232">
        <v>694512235.59000003</v>
      </c>
      <c r="U14" s="231">
        <v>1163</v>
      </c>
      <c r="V14" s="232">
        <v>16801449.66</v>
      </c>
    </row>
    <row r="15" spans="1:23" x14ac:dyDescent="0.25">
      <c r="B15" s="607" t="s">
        <v>1136</v>
      </c>
      <c r="C15" s="374"/>
      <c r="D15" s="242" t="s">
        <v>2</v>
      </c>
      <c r="E15" s="212">
        <v>44831</v>
      </c>
      <c r="F15" s="215">
        <v>0.10724632133946101</v>
      </c>
      <c r="G15" s="214">
        <v>703555112.91999996</v>
      </c>
      <c r="H15" s="215">
        <v>0.107948209025671</v>
      </c>
      <c r="I15" s="206">
        <v>4400</v>
      </c>
      <c r="J15" s="205">
        <v>35994859.469999999</v>
      </c>
      <c r="K15" s="206">
        <v>40349</v>
      </c>
      <c r="L15" s="205">
        <v>665772725.35000002</v>
      </c>
      <c r="M15" s="206">
        <v>82</v>
      </c>
      <c r="N15" s="205">
        <v>1787528.1</v>
      </c>
      <c r="O15" s="233">
        <v>27560</v>
      </c>
      <c r="P15" s="214">
        <v>449383334.38999999</v>
      </c>
      <c r="Q15" s="233">
        <v>17271</v>
      </c>
      <c r="R15" s="214">
        <v>254171778.53</v>
      </c>
      <c r="S15" s="233">
        <v>43420</v>
      </c>
      <c r="T15" s="214">
        <v>671852782.89999998</v>
      </c>
      <c r="U15" s="233">
        <v>1411</v>
      </c>
      <c r="V15" s="214">
        <v>31702330.02</v>
      </c>
    </row>
    <row r="16" spans="1:23" x14ac:dyDescent="0.25">
      <c r="B16" s="599" t="s">
        <v>1137</v>
      </c>
      <c r="C16" s="374"/>
      <c r="D16" s="241" t="s">
        <v>2</v>
      </c>
      <c r="E16" s="210">
        <v>34775</v>
      </c>
      <c r="F16" s="40">
        <v>8.3189998540736207E-2</v>
      </c>
      <c r="G16" s="41">
        <v>570582558.27999997</v>
      </c>
      <c r="H16" s="40">
        <v>8.7545899584152598E-2</v>
      </c>
      <c r="I16" s="203">
        <v>3344</v>
      </c>
      <c r="J16" s="204">
        <v>27736756.949999999</v>
      </c>
      <c r="K16" s="203">
        <v>31319</v>
      </c>
      <c r="L16" s="204">
        <v>540413768.00999999</v>
      </c>
      <c r="M16" s="203">
        <v>112</v>
      </c>
      <c r="N16" s="204">
        <v>2432033.3199999998</v>
      </c>
      <c r="O16" s="231">
        <v>22956</v>
      </c>
      <c r="P16" s="232">
        <v>388830458.51999998</v>
      </c>
      <c r="Q16" s="231">
        <v>11819</v>
      </c>
      <c r="R16" s="232">
        <v>181752099.75999999</v>
      </c>
      <c r="S16" s="231">
        <v>33669</v>
      </c>
      <c r="T16" s="232">
        <v>549388518.65999997</v>
      </c>
      <c r="U16" s="231">
        <v>1106</v>
      </c>
      <c r="V16" s="232">
        <v>21194039.620000001</v>
      </c>
    </row>
    <row r="17" spans="2:22" x14ac:dyDescent="0.25">
      <c r="B17" s="607" t="s">
        <v>1138</v>
      </c>
      <c r="C17" s="374"/>
      <c r="D17" s="242" t="s">
        <v>2</v>
      </c>
      <c r="E17" s="212">
        <v>25989</v>
      </c>
      <c r="F17" s="215">
        <v>6.2171815156727303E-2</v>
      </c>
      <c r="G17" s="214">
        <v>454265073.43000001</v>
      </c>
      <c r="H17" s="215">
        <v>6.9699018881637098E-2</v>
      </c>
      <c r="I17" s="206">
        <v>2685</v>
      </c>
      <c r="J17" s="205">
        <v>21941175.809999999</v>
      </c>
      <c r="K17" s="206">
        <v>23170</v>
      </c>
      <c r="L17" s="205">
        <v>429426833.19999999</v>
      </c>
      <c r="M17" s="206">
        <v>134</v>
      </c>
      <c r="N17" s="205">
        <v>2897064.42</v>
      </c>
      <c r="O17" s="233">
        <v>17849</v>
      </c>
      <c r="P17" s="214">
        <v>326943213.81</v>
      </c>
      <c r="Q17" s="233">
        <v>8140</v>
      </c>
      <c r="R17" s="214">
        <v>127321859.62</v>
      </c>
      <c r="S17" s="233">
        <v>25026</v>
      </c>
      <c r="T17" s="214">
        <v>435608119.73000002</v>
      </c>
      <c r="U17" s="233">
        <v>963</v>
      </c>
      <c r="V17" s="214">
        <v>18656953.699999999</v>
      </c>
    </row>
    <row r="18" spans="2:22" x14ac:dyDescent="0.25">
      <c r="B18" s="599" t="s">
        <v>1139</v>
      </c>
      <c r="C18" s="374"/>
      <c r="D18" s="241" t="s">
        <v>2</v>
      </c>
      <c r="E18" s="210">
        <v>19547</v>
      </c>
      <c r="F18" s="40">
        <v>4.6761032393264401E-2</v>
      </c>
      <c r="G18" s="41">
        <v>357082467.63999999</v>
      </c>
      <c r="H18" s="40">
        <v>5.4788050215745003E-2</v>
      </c>
      <c r="I18" s="203">
        <v>2427</v>
      </c>
      <c r="J18" s="204">
        <v>18847295.98</v>
      </c>
      <c r="K18" s="203">
        <v>16996</v>
      </c>
      <c r="L18" s="204">
        <v>335482170.63</v>
      </c>
      <c r="M18" s="203">
        <v>124</v>
      </c>
      <c r="N18" s="204">
        <v>2753001.03</v>
      </c>
      <c r="O18" s="231">
        <v>13308</v>
      </c>
      <c r="P18" s="232">
        <v>258901811.58000001</v>
      </c>
      <c r="Q18" s="231">
        <v>6239</v>
      </c>
      <c r="R18" s="232">
        <v>98180656.060000002</v>
      </c>
      <c r="S18" s="231">
        <v>18691</v>
      </c>
      <c r="T18" s="232">
        <v>339370882.07999998</v>
      </c>
      <c r="U18" s="231">
        <v>856</v>
      </c>
      <c r="V18" s="232">
        <v>17711585.559999999</v>
      </c>
    </row>
    <row r="19" spans="2:22" x14ac:dyDescent="0.25">
      <c r="B19" s="607" t="s">
        <v>1140</v>
      </c>
      <c r="C19" s="374"/>
      <c r="D19" s="242" t="s">
        <v>2</v>
      </c>
      <c r="E19" s="212">
        <v>14393</v>
      </c>
      <c r="F19" s="215">
        <v>3.4431449288190301E-2</v>
      </c>
      <c r="G19" s="214">
        <v>280965769.76999998</v>
      </c>
      <c r="H19" s="215">
        <v>4.3109276142293103E-2</v>
      </c>
      <c r="I19" s="206">
        <v>1893</v>
      </c>
      <c r="J19" s="205">
        <v>15094031.050000001</v>
      </c>
      <c r="K19" s="206">
        <v>12416</v>
      </c>
      <c r="L19" s="205">
        <v>263940856.13999999</v>
      </c>
      <c r="M19" s="206">
        <v>84</v>
      </c>
      <c r="N19" s="205">
        <v>1930882.58</v>
      </c>
      <c r="O19" s="233">
        <v>9969</v>
      </c>
      <c r="P19" s="214">
        <v>205906986.74000001</v>
      </c>
      <c r="Q19" s="233">
        <v>4424</v>
      </c>
      <c r="R19" s="214">
        <v>75058783.030000001</v>
      </c>
      <c r="S19" s="233">
        <v>13695</v>
      </c>
      <c r="T19" s="214">
        <v>265901347.59999999</v>
      </c>
      <c r="U19" s="233">
        <v>698</v>
      </c>
      <c r="V19" s="214">
        <v>15064422.17</v>
      </c>
    </row>
    <row r="20" spans="2:22" x14ac:dyDescent="0.25">
      <c r="B20" s="599" t="s">
        <v>1141</v>
      </c>
      <c r="C20" s="374"/>
      <c r="D20" s="241" t="s">
        <v>2</v>
      </c>
      <c r="E20" s="210">
        <v>12377</v>
      </c>
      <c r="F20" s="40">
        <v>2.96087019967992E-2</v>
      </c>
      <c r="G20" s="41">
        <v>257087080.16999999</v>
      </c>
      <c r="H20" s="40">
        <v>3.94455094680638E-2</v>
      </c>
      <c r="I20" s="203">
        <v>2647</v>
      </c>
      <c r="J20" s="204">
        <v>22914836.73</v>
      </c>
      <c r="K20" s="203">
        <v>9664</v>
      </c>
      <c r="L20" s="204">
        <v>232481036.24000001</v>
      </c>
      <c r="M20" s="203">
        <v>66</v>
      </c>
      <c r="N20" s="204">
        <v>1691207.2</v>
      </c>
      <c r="O20" s="231">
        <v>7437</v>
      </c>
      <c r="P20" s="232">
        <v>173930417.31</v>
      </c>
      <c r="Q20" s="231">
        <v>4940</v>
      </c>
      <c r="R20" s="232">
        <v>83156662.859999999</v>
      </c>
      <c r="S20" s="231">
        <v>11357</v>
      </c>
      <c r="T20" s="232">
        <v>230263154.09</v>
      </c>
      <c r="U20" s="231">
        <v>1020</v>
      </c>
      <c r="V20" s="232">
        <v>26823926.079999998</v>
      </c>
    </row>
    <row r="21" spans="2:22" x14ac:dyDescent="0.25">
      <c r="B21" s="607" t="s">
        <v>1142</v>
      </c>
      <c r="C21" s="374"/>
      <c r="D21" s="242" t="s">
        <v>2</v>
      </c>
      <c r="E21" s="212">
        <v>8156</v>
      </c>
      <c r="F21" s="215">
        <v>1.9511074855449201E-2</v>
      </c>
      <c r="G21" s="214">
        <v>169276413.09999999</v>
      </c>
      <c r="H21" s="215">
        <v>2.5972500645464601E-2</v>
      </c>
      <c r="I21" s="206">
        <v>1797</v>
      </c>
      <c r="J21" s="205">
        <v>15444701.390000001</v>
      </c>
      <c r="K21" s="206">
        <v>6261</v>
      </c>
      <c r="L21" s="205">
        <v>151349608.97</v>
      </c>
      <c r="M21" s="206">
        <v>98</v>
      </c>
      <c r="N21" s="205">
        <v>2482102.7400000002</v>
      </c>
      <c r="O21" s="233">
        <v>5021</v>
      </c>
      <c r="P21" s="214">
        <v>117281113.20999999</v>
      </c>
      <c r="Q21" s="233">
        <v>3135</v>
      </c>
      <c r="R21" s="214">
        <v>51995299.890000001</v>
      </c>
      <c r="S21" s="233">
        <v>7461</v>
      </c>
      <c r="T21" s="214">
        <v>153564060.94999999</v>
      </c>
      <c r="U21" s="233">
        <v>695</v>
      </c>
      <c r="V21" s="214">
        <v>15712352.15</v>
      </c>
    </row>
    <row r="22" spans="2:22" x14ac:dyDescent="0.25">
      <c r="B22" s="599" t="s">
        <v>1143</v>
      </c>
      <c r="C22" s="374"/>
      <c r="D22" s="241" t="s">
        <v>2</v>
      </c>
      <c r="E22" s="210">
        <v>5722</v>
      </c>
      <c r="F22" s="40">
        <v>1.3688373016537501E-2</v>
      </c>
      <c r="G22" s="41">
        <v>121514217.98</v>
      </c>
      <c r="H22" s="40">
        <v>1.86442283784348E-2</v>
      </c>
      <c r="I22" s="203">
        <v>1402</v>
      </c>
      <c r="J22" s="204">
        <v>10556136.92</v>
      </c>
      <c r="K22" s="203">
        <v>4249</v>
      </c>
      <c r="L22" s="204">
        <v>109143443.15000001</v>
      </c>
      <c r="M22" s="203">
        <v>71</v>
      </c>
      <c r="N22" s="204">
        <v>1814637.91</v>
      </c>
      <c r="O22" s="231">
        <v>3539</v>
      </c>
      <c r="P22" s="232">
        <v>88428452.060000002</v>
      </c>
      <c r="Q22" s="231">
        <v>2183</v>
      </c>
      <c r="R22" s="232">
        <v>33085765.920000002</v>
      </c>
      <c r="S22" s="231">
        <v>5207</v>
      </c>
      <c r="T22" s="232">
        <v>109540763.25</v>
      </c>
      <c r="U22" s="231">
        <v>515</v>
      </c>
      <c r="V22" s="232">
        <v>11973454.73</v>
      </c>
    </row>
    <row r="23" spans="2:22" x14ac:dyDescent="0.25">
      <c r="B23" s="607" t="s">
        <v>1144</v>
      </c>
      <c r="C23" s="374"/>
      <c r="D23" s="242" t="s">
        <v>2</v>
      </c>
      <c r="E23" s="212">
        <v>4256</v>
      </c>
      <c r="F23" s="215">
        <v>1.01813553929367E-2</v>
      </c>
      <c r="G23" s="214">
        <v>90907730.739999995</v>
      </c>
      <c r="H23" s="215">
        <v>1.39481989964399E-2</v>
      </c>
      <c r="I23" s="206">
        <v>1248</v>
      </c>
      <c r="J23" s="205">
        <v>9234840.3800000008</v>
      </c>
      <c r="K23" s="206">
        <v>2954</v>
      </c>
      <c r="L23" s="205">
        <v>80420592.439999998</v>
      </c>
      <c r="M23" s="206">
        <v>54</v>
      </c>
      <c r="N23" s="205">
        <v>1252297.92</v>
      </c>
      <c r="O23" s="233">
        <v>2438</v>
      </c>
      <c r="P23" s="214">
        <v>62403187.700000003</v>
      </c>
      <c r="Q23" s="233">
        <v>1818</v>
      </c>
      <c r="R23" s="214">
        <v>28504543.039999999</v>
      </c>
      <c r="S23" s="233">
        <v>3823</v>
      </c>
      <c r="T23" s="214">
        <v>82241550.629999995</v>
      </c>
      <c r="U23" s="233">
        <v>433</v>
      </c>
      <c r="V23" s="214">
        <v>8666180.1099999994</v>
      </c>
    </row>
    <row r="24" spans="2:22" x14ac:dyDescent="0.25">
      <c r="B24" s="599" t="s">
        <v>1145</v>
      </c>
      <c r="C24" s="374"/>
      <c r="D24" s="241" t="s">
        <v>2</v>
      </c>
      <c r="E24" s="210">
        <v>3409</v>
      </c>
      <c r="F24" s="40">
        <v>8.1551317045397507E-3</v>
      </c>
      <c r="G24" s="41">
        <v>74251454.739999995</v>
      </c>
      <c r="H24" s="40">
        <v>1.139258518564E-2</v>
      </c>
      <c r="I24" s="203">
        <v>1130</v>
      </c>
      <c r="J24" s="204">
        <v>8924272.2100000009</v>
      </c>
      <c r="K24" s="203">
        <v>2227</v>
      </c>
      <c r="L24" s="204">
        <v>64125628.880000003</v>
      </c>
      <c r="M24" s="203">
        <v>52</v>
      </c>
      <c r="N24" s="204">
        <v>1201553.6499999999</v>
      </c>
      <c r="O24" s="231">
        <v>1863</v>
      </c>
      <c r="P24" s="232">
        <v>48673956.189999998</v>
      </c>
      <c r="Q24" s="231">
        <v>1546</v>
      </c>
      <c r="R24" s="232">
        <v>25577498.550000001</v>
      </c>
      <c r="S24" s="231">
        <v>2975</v>
      </c>
      <c r="T24" s="232">
        <v>64856820.890000001</v>
      </c>
      <c r="U24" s="231">
        <v>434</v>
      </c>
      <c r="V24" s="232">
        <v>9394633.8499999996</v>
      </c>
    </row>
    <row r="25" spans="2:22" x14ac:dyDescent="0.25">
      <c r="B25" s="607" t="s">
        <v>1146</v>
      </c>
      <c r="C25" s="374"/>
      <c r="D25" s="242" t="s">
        <v>2</v>
      </c>
      <c r="E25" s="212">
        <v>3369</v>
      </c>
      <c r="F25" s="215">
        <v>8.0594422741550008E-3</v>
      </c>
      <c r="G25" s="214">
        <v>77519884.379999995</v>
      </c>
      <c r="H25" s="215">
        <v>1.1894068466032999E-2</v>
      </c>
      <c r="I25" s="206">
        <v>1305</v>
      </c>
      <c r="J25" s="205">
        <v>10161491.33</v>
      </c>
      <c r="K25" s="206">
        <v>2022</v>
      </c>
      <c r="L25" s="205">
        <v>66375218.850000001</v>
      </c>
      <c r="M25" s="206">
        <v>42</v>
      </c>
      <c r="N25" s="205">
        <v>983174.2</v>
      </c>
      <c r="O25" s="233">
        <v>1536</v>
      </c>
      <c r="P25" s="214">
        <v>46566359.990000002</v>
      </c>
      <c r="Q25" s="233">
        <v>1833</v>
      </c>
      <c r="R25" s="214">
        <v>30953524.390000001</v>
      </c>
      <c r="S25" s="233">
        <v>2898</v>
      </c>
      <c r="T25" s="214">
        <v>64891943.649999999</v>
      </c>
      <c r="U25" s="233">
        <v>471</v>
      </c>
      <c r="V25" s="214">
        <v>12627940.73</v>
      </c>
    </row>
    <row r="26" spans="2:22" x14ac:dyDescent="0.25">
      <c r="B26" s="599" t="s">
        <v>1147</v>
      </c>
      <c r="C26" s="374"/>
      <c r="D26" s="241" t="s">
        <v>2</v>
      </c>
      <c r="E26" s="210">
        <v>20537</v>
      </c>
      <c r="F26" s="40">
        <v>4.91293457952868E-2</v>
      </c>
      <c r="G26" s="41">
        <v>559762231.78999996</v>
      </c>
      <c r="H26" s="40">
        <v>8.5885710006649907E-2</v>
      </c>
      <c r="I26" s="203">
        <v>9672</v>
      </c>
      <c r="J26" s="204">
        <v>93680139.819999993</v>
      </c>
      <c r="K26" s="203">
        <v>10606</v>
      </c>
      <c r="L26" s="204">
        <v>459188555.62</v>
      </c>
      <c r="M26" s="203">
        <v>259</v>
      </c>
      <c r="N26" s="204">
        <v>6893536.3499999996</v>
      </c>
      <c r="O26" s="231">
        <v>9531</v>
      </c>
      <c r="P26" s="232">
        <v>326633569.27999997</v>
      </c>
      <c r="Q26" s="231">
        <v>11006</v>
      </c>
      <c r="R26" s="232">
        <v>233128662.50999999</v>
      </c>
      <c r="S26" s="231">
        <v>17101</v>
      </c>
      <c r="T26" s="232">
        <v>466959840.62</v>
      </c>
      <c r="U26" s="231">
        <v>3436</v>
      </c>
      <c r="V26" s="232">
        <v>92802391.170000002</v>
      </c>
    </row>
    <row r="27" spans="2:22" x14ac:dyDescent="0.25">
      <c r="B27" s="616" t="s">
        <v>115</v>
      </c>
      <c r="C27" s="417"/>
      <c r="D27" s="243" t="s">
        <v>2</v>
      </c>
      <c r="E27" s="216">
        <v>418019</v>
      </c>
      <c r="F27" s="217">
        <v>1</v>
      </c>
      <c r="G27" s="218">
        <v>6517524646.96</v>
      </c>
      <c r="H27" s="217">
        <v>1</v>
      </c>
      <c r="I27" s="208">
        <v>66265</v>
      </c>
      <c r="J27" s="209">
        <v>527459843.06999999</v>
      </c>
      <c r="K27" s="208">
        <v>350414</v>
      </c>
      <c r="L27" s="209">
        <v>5958464850.3599997</v>
      </c>
      <c r="M27" s="208">
        <v>1340</v>
      </c>
      <c r="N27" s="209">
        <v>31599953.530000001</v>
      </c>
      <c r="O27" s="234">
        <v>209975</v>
      </c>
      <c r="P27" s="235">
        <v>3714368535.9299998</v>
      </c>
      <c r="Q27" s="234">
        <v>208044</v>
      </c>
      <c r="R27" s="235">
        <v>2803156111.0300002</v>
      </c>
      <c r="S27" s="234">
        <v>402057</v>
      </c>
      <c r="T27" s="235">
        <v>6168210859.6199999</v>
      </c>
      <c r="U27" s="234">
        <v>15962</v>
      </c>
      <c r="V27" s="235">
        <v>349313787.33999997</v>
      </c>
    </row>
    <row r="28" spans="2:22" x14ac:dyDescent="0.25">
      <c r="B28" s="565" t="s">
        <v>2</v>
      </c>
      <c r="C28" s="374"/>
      <c r="D28" s="181" t="s">
        <v>2</v>
      </c>
      <c r="E28" s="182" t="s">
        <v>2</v>
      </c>
      <c r="F28" s="182" t="s">
        <v>2</v>
      </c>
      <c r="G28" s="182" t="s">
        <v>2</v>
      </c>
      <c r="H28" s="182" t="s">
        <v>2</v>
      </c>
      <c r="I28" s="182" t="s">
        <v>2</v>
      </c>
      <c r="J28" s="182" t="s">
        <v>2</v>
      </c>
      <c r="K28" s="182" t="s">
        <v>2</v>
      </c>
      <c r="L28" s="182" t="s">
        <v>2</v>
      </c>
      <c r="M28" s="182" t="s">
        <v>2</v>
      </c>
      <c r="N28" s="182" t="s">
        <v>2</v>
      </c>
      <c r="O28" s="182" t="s">
        <v>2</v>
      </c>
      <c r="P28" s="182" t="s">
        <v>2</v>
      </c>
      <c r="Q28" s="182" t="s">
        <v>2</v>
      </c>
      <c r="R28" s="182" t="s">
        <v>2</v>
      </c>
      <c r="S28" s="182" t="s">
        <v>2</v>
      </c>
      <c r="T28" s="182" t="s">
        <v>2</v>
      </c>
      <c r="U28" s="182" t="s">
        <v>2</v>
      </c>
      <c r="V28" s="182" t="s">
        <v>2</v>
      </c>
    </row>
    <row r="29" spans="2:22" x14ac:dyDescent="0.25">
      <c r="B29" s="416" t="s">
        <v>886</v>
      </c>
      <c r="C29" s="417"/>
      <c r="D29" s="418"/>
      <c r="E29" s="239" t="s">
        <v>2</v>
      </c>
      <c r="F29" s="182" t="s">
        <v>2</v>
      </c>
      <c r="G29" s="182" t="s">
        <v>2</v>
      </c>
      <c r="H29" s="182" t="s">
        <v>2</v>
      </c>
      <c r="I29" s="182" t="s">
        <v>2</v>
      </c>
      <c r="J29" s="182" t="s">
        <v>2</v>
      </c>
      <c r="K29" s="182" t="s">
        <v>2</v>
      </c>
      <c r="L29" s="182" t="s">
        <v>2</v>
      </c>
      <c r="M29" s="182" t="s">
        <v>2</v>
      </c>
      <c r="N29" s="182" t="s">
        <v>2</v>
      </c>
      <c r="O29" s="182" t="s">
        <v>2</v>
      </c>
      <c r="P29" s="182" t="s">
        <v>2</v>
      </c>
      <c r="Q29" s="182" t="s">
        <v>2</v>
      </c>
      <c r="R29" s="182" t="s">
        <v>2</v>
      </c>
      <c r="S29" s="182" t="s">
        <v>2</v>
      </c>
      <c r="T29" s="182" t="s">
        <v>2</v>
      </c>
      <c r="U29" s="182" t="s">
        <v>2</v>
      </c>
      <c r="V29" s="182" t="s">
        <v>2</v>
      </c>
    </row>
    <row r="30" spans="2:22" x14ac:dyDescent="0.25">
      <c r="B30" s="420" t="s">
        <v>1148</v>
      </c>
      <c r="C30" s="417"/>
      <c r="D30" s="418"/>
      <c r="E30" s="148">
        <v>0</v>
      </c>
      <c r="F30" s="182" t="s">
        <v>2</v>
      </c>
      <c r="G30" s="182" t="s">
        <v>2</v>
      </c>
      <c r="H30" s="182" t="s">
        <v>2</v>
      </c>
      <c r="I30" s="182" t="s">
        <v>2</v>
      </c>
      <c r="J30" s="182" t="s">
        <v>2</v>
      </c>
      <c r="K30" s="182" t="s">
        <v>2</v>
      </c>
      <c r="L30" s="182" t="s">
        <v>2</v>
      </c>
      <c r="M30" s="182" t="s">
        <v>2</v>
      </c>
      <c r="N30" s="182" t="s">
        <v>2</v>
      </c>
      <c r="O30" s="182" t="s">
        <v>2</v>
      </c>
      <c r="P30" s="182" t="s">
        <v>2</v>
      </c>
      <c r="Q30" s="182" t="s">
        <v>2</v>
      </c>
      <c r="R30" s="182" t="s">
        <v>2</v>
      </c>
      <c r="S30" s="182" t="s">
        <v>2</v>
      </c>
      <c r="T30" s="182" t="s">
        <v>2</v>
      </c>
      <c r="U30" s="182" t="s">
        <v>2</v>
      </c>
      <c r="V30" s="182" t="s">
        <v>2</v>
      </c>
    </row>
    <row r="31" spans="2:22" x14ac:dyDescent="0.25">
      <c r="B31" s="421" t="s">
        <v>1149</v>
      </c>
      <c r="C31" s="417"/>
      <c r="D31" s="418"/>
      <c r="E31" s="54">
        <v>348504.6</v>
      </c>
      <c r="F31" s="182" t="s">
        <v>2</v>
      </c>
      <c r="G31" s="182" t="s">
        <v>2</v>
      </c>
      <c r="H31" s="182" t="s">
        <v>2</v>
      </c>
      <c r="I31" s="182" t="s">
        <v>2</v>
      </c>
      <c r="J31" s="182" t="s">
        <v>2</v>
      </c>
      <c r="K31" s="182" t="s">
        <v>2</v>
      </c>
      <c r="L31" s="182" t="s">
        <v>2</v>
      </c>
      <c r="M31" s="182" t="s">
        <v>2</v>
      </c>
      <c r="N31" s="182" t="s">
        <v>2</v>
      </c>
      <c r="O31" s="182" t="s">
        <v>2</v>
      </c>
      <c r="P31" s="182" t="s">
        <v>2</v>
      </c>
      <c r="Q31" s="182" t="s">
        <v>2</v>
      </c>
      <c r="R31" s="182" t="s">
        <v>2</v>
      </c>
      <c r="S31" s="182" t="s">
        <v>2</v>
      </c>
      <c r="T31" s="182" t="s">
        <v>2</v>
      </c>
      <c r="U31" s="182" t="s">
        <v>2</v>
      </c>
      <c r="V31" s="182" t="s">
        <v>2</v>
      </c>
    </row>
    <row r="32" spans="2:22" x14ac:dyDescent="0.25">
      <c r="B32" s="420" t="s">
        <v>1150</v>
      </c>
      <c r="C32" s="417"/>
      <c r="D32" s="418"/>
      <c r="E32" s="51">
        <v>5522.6348372472703</v>
      </c>
      <c r="F32" s="182" t="s">
        <v>2</v>
      </c>
      <c r="G32" s="182" t="s">
        <v>2</v>
      </c>
      <c r="H32" s="182" t="s">
        <v>2</v>
      </c>
      <c r="I32" s="182" t="s">
        <v>2</v>
      </c>
      <c r="J32" s="182" t="s">
        <v>2</v>
      </c>
      <c r="K32" s="182" t="s">
        <v>2</v>
      </c>
      <c r="L32" s="182" t="s">
        <v>2</v>
      </c>
      <c r="M32" s="182" t="s">
        <v>2</v>
      </c>
      <c r="N32" s="182" t="s">
        <v>2</v>
      </c>
      <c r="O32" s="182" t="s">
        <v>2</v>
      </c>
      <c r="P32" s="182" t="s">
        <v>2</v>
      </c>
      <c r="Q32" s="182" t="s">
        <v>2</v>
      </c>
      <c r="R32" s="182" t="s">
        <v>2</v>
      </c>
      <c r="S32" s="182" t="s">
        <v>2</v>
      </c>
      <c r="T32" s="182" t="s">
        <v>2</v>
      </c>
      <c r="U32" s="182" t="s">
        <v>2</v>
      </c>
      <c r="V32" s="182" t="s">
        <v>2</v>
      </c>
    </row>
    <row r="33" spans="2:22" x14ac:dyDescent="0.25">
      <c r="B33" s="421" t="s">
        <v>1151</v>
      </c>
      <c r="C33" s="417"/>
      <c r="D33" s="418"/>
      <c r="E33" s="54">
        <v>5227.5043775570002</v>
      </c>
      <c r="F33" s="182" t="s">
        <v>2</v>
      </c>
      <c r="G33" s="182" t="s">
        <v>2</v>
      </c>
      <c r="H33" s="182" t="s">
        <v>2</v>
      </c>
      <c r="I33" s="182" t="s">
        <v>2</v>
      </c>
      <c r="J33" s="182" t="s">
        <v>2</v>
      </c>
      <c r="K33" s="182" t="s">
        <v>2</v>
      </c>
      <c r="L33" s="182" t="s">
        <v>2</v>
      </c>
      <c r="M33" s="182" t="s">
        <v>2</v>
      </c>
      <c r="N33" s="182" t="s">
        <v>2</v>
      </c>
      <c r="O33" s="182" t="s">
        <v>2</v>
      </c>
      <c r="P33" s="182" t="s">
        <v>2</v>
      </c>
      <c r="Q33" s="182" t="s">
        <v>2</v>
      </c>
      <c r="R33" s="182" t="s">
        <v>2</v>
      </c>
      <c r="S33" s="182" t="s">
        <v>2</v>
      </c>
      <c r="T33" s="182" t="s">
        <v>2</v>
      </c>
      <c r="U33" s="182" t="s">
        <v>2</v>
      </c>
      <c r="V33" s="182" t="s">
        <v>2</v>
      </c>
    </row>
  </sheetData>
  <sheetProtection algorithmName="SHA-512" hashValue="38q4vGd6UnfGGIB2NCw0+RASRfn/O83pjvOaT7GuZfHOsCOF2JrTVSrse1GMYkeUd9J2K0d1NnbdSt6ixqRhlw==" saltValue="Gwffxrc/Wz9HXYMxBC7q6Q==" spinCount="100000" sheet="1" objects="1" scenarios="1"/>
  <mergeCells count="4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showGridLines="0" topLeftCell="A19" workbookViewId="0">
      <selection activeCell="O32" sqref="O32"/>
    </sheetView>
  </sheetViews>
  <sheetFormatPr defaultRowHeight="15" x14ac:dyDescent="0.2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x14ac:dyDescent="0.25">
      <c r="A1" s="374"/>
      <c r="B1" s="374"/>
      <c r="C1" s="374"/>
      <c r="D1" s="375" t="s">
        <v>0</v>
      </c>
      <c r="E1" s="374"/>
      <c r="F1" s="374"/>
      <c r="G1" s="374"/>
      <c r="H1" s="374"/>
      <c r="I1" s="374"/>
      <c r="J1" s="374"/>
      <c r="K1" s="374"/>
      <c r="L1" s="374"/>
    </row>
    <row r="2" spans="1:12" ht="18" customHeight="1" x14ac:dyDescent="0.25">
      <c r="A2" s="374"/>
      <c r="B2" s="374"/>
      <c r="C2" s="374"/>
      <c r="D2" s="375" t="s">
        <v>1</v>
      </c>
      <c r="E2" s="374"/>
      <c r="F2" s="374"/>
      <c r="G2" s="374"/>
      <c r="H2" s="374"/>
      <c r="I2" s="374"/>
      <c r="J2" s="374"/>
      <c r="K2" s="374"/>
      <c r="L2" s="374"/>
    </row>
    <row r="3" spans="1:12" ht="18" customHeight="1" x14ac:dyDescent="0.25">
      <c r="A3" s="374"/>
      <c r="B3" s="374"/>
      <c r="C3" s="374"/>
      <c r="D3" s="375" t="s">
        <v>2</v>
      </c>
      <c r="E3" s="374"/>
      <c r="F3" s="374"/>
      <c r="G3" s="374"/>
      <c r="H3" s="374"/>
      <c r="I3" s="374"/>
      <c r="J3" s="374"/>
      <c r="K3" s="374"/>
      <c r="L3" s="374"/>
    </row>
    <row r="4" spans="1:12" ht="15.75" x14ac:dyDescent="0.25">
      <c r="B4" s="154" t="s">
        <v>2</v>
      </c>
      <c r="C4" s="521" t="s">
        <v>2</v>
      </c>
      <c r="D4" s="374"/>
      <c r="E4" s="154" t="s">
        <v>2</v>
      </c>
      <c r="F4" s="154" t="s">
        <v>2</v>
      </c>
      <c r="G4" s="154" t="s">
        <v>2</v>
      </c>
      <c r="H4" s="244" t="s">
        <v>2</v>
      </c>
      <c r="I4" s="244" t="s">
        <v>2</v>
      </c>
      <c r="J4" s="244" t="s">
        <v>2</v>
      </c>
      <c r="K4" s="200" t="s">
        <v>2</v>
      </c>
    </row>
    <row r="5" spans="1:12" x14ac:dyDescent="0.25">
      <c r="B5" s="521" t="s">
        <v>1152</v>
      </c>
      <c r="C5" s="374"/>
      <c r="D5" s="374"/>
      <c r="E5" s="374"/>
      <c r="F5" s="374"/>
      <c r="G5" s="374"/>
      <c r="H5" s="244" t="s">
        <v>2</v>
      </c>
      <c r="I5" s="244" t="s">
        <v>2</v>
      </c>
      <c r="J5" s="244" t="s">
        <v>2</v>
      </c>
      <c r="K5" s="200" t="s">
        <v>2</v>
      </c>
    </row>
    <row r="6" spans="1:12" ht="15.75" x14ac:dyDescent="0.25">
      <c r="B6" s="154" t="s">
        <v>2</v>
      </c>
      <c r="C6" s="684" t="s">
        <v>2</v>
      </c>
      <c r="D6" s="374"/>
      <c r="E6" s="246" t="s">
        <v>2</v>
      </c>
      <c r="F6" s="246" t="s">
        <v>2</v>
      </c>
      <c r="G6" s="246" t="s">
        <v>2</v>
      </c>
      <c r="H6" s="244" t="s">
        <v>2</v>
      </c>
      <c r="I6" s="244" t="s">
        <v>2</v>
      </c>
      <c r="J6" s="244" t="s">
        <v>2</v>
      </c>
      <c r="K6" s="200" t="s">
        <v>2</v>
      </c>
    </row>
    <row r="7" spans="1:12" ht="15.75" x14ac:dyDescent="0.25">
      <c r="B7" s="247" t="s">
        <v>2</v>
      </c>
      <c r="C7" s="685" t="s">
        <v>1153</v>
      </c>
      <c r="D7" s="686"/>
      <c r="E7" s="248" t="s">
        <v>2</v>
      </c>
      <c r="F7" s="248" t="s">
        <v>2</v>
      </c>
      <c r="G7" s="248" t="s">
        <v>2</v>
      </c>
      <c r="H7" s="249" t="s">
        <v>2</v>
      </c>
      <c r="I7" s="249" t="s">
        <v>2</v>
      </c>
      <c r="J7" s="249" t="s">
        <v>2</v>
      </c>
      <c r="K7" s="250" t="s">
        <v>2</v>
      </c>
    </row>
    <row r="8" spans="1:12" ht="15.75" x14ac:dyDescent="0.25">
      <c r="B8" s="251" t="s">
        <v>2</v>
      </c>
      <c r="C8" s="607" t="s">
        <v>2</v>
      </c>
      <c r="D8" s="374"/>
      <c r="E8" s="246" t="s">
        <v>2</v>
      </c>
      <c r="F8" s="246" t="s">
        <v>2</v>
      </c>
      <c r="G8" s="246" t="s">
        <v>2</v>
      </c>
      <c r="H8" s="244" t="s">
        <v>2</v>
      </c>
      <c r="I8" s="244" t="s">
        <v>2</v>
      </c>
      <c r="J8" s="244" t="s">
        <v>2</v>
      </c>
      <c r="K8" s="252" t="s">
        <v>2</v>
      </c>
    </row>
    <row r="9" spans="1:12" ht="15.75" x14ac:dyDescent="0.25">
      <c r="B9" s="251" t="s">
        <v>2</v>
      </c>
      <c r="C9" s="607" t="s">
        <v>88</v>
      </c>
      <c r="D9" s="374"/>
      <c r="E9" s="246" t="s">
        <v>2</v>
      </c>
      <c r="F9" s="246" t="s">
        <v>2</v>
      </c>
      <c r="G9" s="246" t="s">
        <v>2</v>
      </c>
      <c r="H9" s="305">
        <v>45012</v>
      </c>
      <c r="I9" s="253">
        <v>45041</v>
      </c>
      <c r="J9" s="253">
        <v>45071</v>
      </c>
      <c r="K9" s="252" t="s">
        <v>2</v>
      </c>
    </row>
    <row r="10" spans="1:12" ht="15.75" x14ac:dyDescent="0.25">
      <c r="B10" s="251" t="s">
        <v>2</v>
      </c>
      <c r="C10" s="607" t="s">
        <v>1154</v>
      </c>
      <c r="D10" s="374"/>
      <c r="E10" s="246" t="s">
        <v>2</v>
      </c>
      <c r="F10" s="246" t="s">
        <v>2</v>
      </c>
      <c r="G10" s="246" t="s">
        <v>2</v>
      </c>
      <c r="H10" s="306">
        <v>112</v>
      </c>
      <c r="I10" s="254">
        <v>113</v>
      </c>
      <c r="J10" s="254">
        <v>114</v>
      </c>
      <c r="K10" s="252" t="s">
        <v>2</v>
      </c>
    </row>
    <row r="11" spans="1:12" ht="15.75" x14ac:dyDescent="0.25">
      <c r="B11" s="251" t="s">
        <v>2</v>
      </c>
      <c r="C11" s="607" t="s">
        <v>2</v>
      </c>
      <c r="D11" s="374"/>
      <c r="E11" s="246" t="s">
        <v>2</v>
      </c>
      <c r="F11" s="246" t="s">
        <v>2</v>
      </c>
      <c r="G11" s="246" t="s">
        <v>2</v>
      </c>
      <c r="H11" s="255" t="s">
        <v>2</v>
      </c>
      <c r="I11" s="255" t="s">
        <v>2</v>
      </c>
      <c r="J11" s="255" t="s">
        <v>2</v>
      </c>
      <c r="K11" s="252" t="s">
        <v>2</v>
      </c>
    </row>
    <row r="12" spans="1:12" ht="15.75" x14ac:dyDescent="0.25">
      <c r="B12" s="251" t="s">
        <v>2</v>
      </c>
      <c r="C12" s="607" t="s">
        <v>111</v>
      </c>
      <c r="D12" s="374"/>
      <c r="E12" s="246" t="s">
        <v>2</v>
      </c>
      <c r="F12" s="246" t="s">
        <v>2</v>
      </c>
      <c r="G12" s="246" t="s">
        <v>2</v>
      </c>
      <c r="H12" s="44">
        <v>6561985336.0699997</v>
      </c>
      <c r="I12" s="44">
        <v>6536994313.1300001</v>
      </c>
      <c r="J12" s="44">
        <v>6517524646.96</v>
      </c>
      <c r="K12" s="252" t="s">
        <v>2</v>
      </c>
    </row>
    <row r="13" spans="1:12" ht="15.75" x14ac:dyDescent="0.25">
      <c r="B13" s="251" t="s">
        <v>2</v>
      </c>
      <c r="C13" s="688" t="s">
        <v>2</v>
      </c>
      <c r="D13" s="374"/>
      <c r="E13" s="246" t="s">
        <v>2</v>
      </c>
      <c r="F13" s="246" t="s">
        <v>2</v>
      </c>
      <c r="G13" s="246" t="s">
        <v>2</v>
      </c>
      <c r="H13" s="255" t="s">
        <v>2</v>
      </c>
      <c r="I13" s="255" t="s">
        <v>2</v>
      </c>
      <c r="J13" s="255" t="s">
        <v>2</v>
      </c>
      <c r="K13" s="252" t="s">
        <v>2</v>
      </c>
    </row>
    <row r="14" spans="1:12" ht="15.75" x14ac:dyDescent="0.25">
      <c r="B14" s="251" t="s">
        <v>2</v>
      </c>
      <c r="C14" s="688" t="s">
        <v>1155</v>
      </c>
      <c r="D14" s="374"/>
      <c r="E14" s="246" t="s">
        <v>2</v>
      </c>
      <c r="F14" s="246" t="s">
        <v>2</v>
      </c>
      <c r="G14" s="246" t="s">
        <v>2</v>
      </c>
      <c r="H14" s="255" t="s">
        <v>2</v>
      </c>
      <c r="I14" s="255" t="s">
        <v>2</v>
      </c>
      <c r="J14" s="255" t="s">
        <v>2</v>
      </c>
      <c r="K14" s="252" t="s">
        <v>2</v>
      </c>
    </row>
    <row r="15" spans="1:12" ht="15.75" x14ac:dyDescent="0.25">
      <c r="B15" s="251" t="s">
        <v>2</v>
      </c>
      <c r="C15" s="607" t="s">
        <v>1156</v>
      </c>
      <c r="D15" s="374"/>
      <c r="E15" s="374"/>
      <c r="F15" s="89" t="s">
        <v>2</v>
      </c>
      <c r="G15" s="89" t="s">
        <v>2</v>
      </c>
      <c r="H15" s="44">
        <v>614248.48</v>
      </c>
      <c r="I15" s="44">
        <v>246099.85</v>
      </c>
      <c r="J15" s="44">
        <v>79859.73</v>
      </c>
      <c r="K15" s="252" t="s">
        <v>2</v>
      </c>
    </row>
    <row r="16" spans="1:12" ht="15.75" x14ac:dyDescent="0.25">
      <c r="B16" s="251" t="s">
        <v>2</v>
      </c>
      <c r="C16" s="607" t="s">
        <v>1157</v>
      </c>
      <c r="D16" s="374"/>
      <c r="E16" s="374"/>
      <c r="F16" s="89" t="s">
        <v>2</v>
      </c>
      <c r="G16" s="89" t="s">
        <v>2</v>
      </c>
      <c r="H16" s="44">
        <v>-593661.39</v>
      </c>
      <c r="I16" s="44">
        <v>-245156.67</v>
      </c>
      <c r="J16" s="44">
        <v>-82239.78</v>
      </c>
      <c r="K16" s="252" t="s">
        <v>2</v>
      </c>
    </row>
    <row r="17" spans="2:11" ht="15.75" x14ac:dyDescent="0.25">
      <c r="B17" s="251" t="s">
        <v>2</v>
      </c>
      <c r="C17" s="607" t="s">
        <v>1158</v>
      </c>
      <c r="D17" s="374"/>
      <c r="E17" s="374"/>
      <c r="F17" s="89" t="s">
        <v>2</v>
      </c>
      <c r="G17" s="89" t="s">
        <v>2</v>
      </c>
      <c r="H17" s="44">
        <v>20587.09</v>
      </c>
      <c r="I17" s="44">
        <v>943.18</v>
      </c>
      <c r="J17" s="44">
        <v>-2380.0500000000002</v>
      </c>
      <c r="K17" s="252" t="s">
        <v>2</v>
      </c>
    </row>
    <row r="18" spans="2:11" ht="15.75" x14ac:dyDescent="0.25">
      <c r="B18" s="251" t="s">
        <v>2</v>
      </c>
      <c r="C18" s="607" t="s">
        <v>2</v>
      </c>
      <c r="D18" s="374"/>
      <c r="E18" s="245" t="s">
        <v>2</v>
      </c>
      <c r="F18" s="116" t="s">
        <v>2</v>
      </c>
      <c r="G18" s="116" t="s">
        <v>2</v>
      </c>
      <c r="H18" s="255" t="s">
        <v>2</v>
      </c>
      <c r="I18" s="255" t="s">
        <v>2</v>
      </c>
      <c r="J18" s="255" t="s">
        <v>2</v>
      </c>
      <c r="K18" s="252" t="s">
        <v>2</v>
      </c>
    </row>
    <row r="19" spans="2:11" ht="15.75" x14ac:dyDescent="0.25">
      <c r="B19" s="251" t="s">
        <v>2</v>
      </c>
      <c r="C19" s="687" t="s">
        <v>1159</v>
      </c>
      <c r="D19" s="374"/>
      <c r="E19" s="374"/>
      <c r="F19" s="116" t="s">
        <v>2</v>
      </c>
      <c r="G19" s="116" t="s">
        <v>2</v>
      </c>
      <c r="H19" s="256">
        <v>0.96648410102699811</v>
      </c>
      <c r="I19" s="256">
        <v>0.99616749055312304</v>
      </c>
      <c r="J19" s="256">
        <v>1.0298028806258173</v>
      </c>
      <c r="K19" s="252" t="s">
        <v>2</v>
      </c>
    </row>
    <row r="20" spans="2:11" ht="15.75" x14ac:dyDescent="0.25">
      <c r="B20" s="251" t="s">
        <v>2</v>
      </c>
      <c r="C20" s="687" t="s">
        <v>1160</v>
      </c>
      <c r="D20" s="374"/>
      <c r="E20" s="374"/>
      <c r="F20" s="116" t="s">
        <v>2</v>
      </c>
      <c r="G20" s="116" t="s">
        <v>2</v>
      </c>
      <c r="H20" s="256">
        <v>0.76006478285325563</v>
      </c>
      <c r="I20" s="256">
        <v>0.76053333320448335</v>
      </c>
      <c r="J20" s="256">
        <v>0.76070662557492341</v>
      </c>
      <c r="K20" s="252" t="s">
        <v>2</v>
      </c>
    </row>
    <row r="21" spans="2:11" ht="15.75" x14ac:dyDescent="0.25">
      <c r="B21" s="251" t="s">
        <v>2</v>
      </c>
      <c r="C21" s="687" t="s">
        <v>2</v>
      </c>
      <c r="D21" s="374"/>
      <c r="E21" s="245" t="s">
        <v>2</v>
      </c>
      <c r="F21" s="116" t="s">
        <v>2</v>
      </c>
      <c r="G21" s="116" t="s">
        <v>2</v>
      </c>
      <c r="H21" s="255" t="s">
        <v>2</v>
      </c>
      <c r="I21" s="255" t="s">
        <v>2</v>
      </c>
      <c r="J21" s="255" t="s">
        <v>2</v>
      </c>
      <c r="K21" s="252" t="s">
        <v>2</v>
      </c>
    </row>
    <row r="22" spans="2:11" ht="15.75" x14ac:dyDescent="0.25">
      <c r="B22" s="251" t="s">
        <v>2</v>
      </c>
      <c r="C22" s="607" t="s">
        <v>1161</v>
      </c>
      <c r="D22" s="374"/>
      <c r="E22" s="374"/>
      <c r="F22" s="89" t="s">
        <v>2</v>
      </c>
      <c r="G22" s="89" t="s">
        <v>2</v>
      </c>
      <c r="H22" s="44">
        <v>460847.65</v>
      </c>
      <c r="I22" s="44">
        <v>782976.25</v>
      </c>
      <c r="J22" s="44">
        <v>113942.22</v>
      </c>
      <c r="K22" s="252" t="s">
        <v>2</v>
      </c>
    </row>
    <row r="23" spans="2:11" ht="15.75" x14ac:dyDescent="0.25">
      <c r="B23" s="251" t="s">
        <v>2</v>
      </c>
      <c r="C23" s="607" t="s">
        <v>1162</v>
      </c>
      <c r="D23" s="374"/>
      <c r="E23" s="374"/>
      <c r="F23" s="89" t="s">
        <v>2</v>
      </c>
      <c r="G23" s="89" t="s">
        <v>2</v>
      </c>
      <c r="H23" s="44">
        <v>-580394.17000000004</v>
      </c>
      <c r="I23" s="44">
        <v>-812760.2</v>
      </c>
      <c r="J23" s="44">
        <v>-169296.43</v>
      </c>
      <c r="K23" s="252" t="s">
        <v>2</v>
      </c>
    </row>
    <row r="24" spans="2:11" ht="15.75" x14ac:dyDescent="0.25">
      <c r="B24" s="251" t="s">
        <v>2</v>
      </c>
      <c r="C24" s="607" t="s">
        <v>1163</v>
      </c>
      <c r="D24" s="374"/>
      <c r="E24" s="374"/>
      <c r="F24" s="89" t="s">
        <v>2</v>
      </c>
      <c r="G24" s="89" t="s">
        <v>2</v>
      </c>
      <c r="H24" s="44">
        <v>-119546.52</v>
      </c>
      <c r="I24" s="44">
        <v>-29783.95</v>
      </c>
      <c r="J24" s="44">
        <v>-55354.21</v>
      </c>
      <c r="K24" s="252" t="s">
        <v>2</v>
      </c>
    </row>
    <row r="25" spans="2:11" ht="15.75" x14ac:dyDescent="0.25">
      <c r="B25" s="251" t="s">
        <v>2</v>
      </c>
      <c r="C25" s="607" t="s">
        <v>2</v>
      </c>
      <c r="D25" s="374"/>
      <c r="E25" s="245" t="s">
        <v>2</v>
      </c>
      <c r="F25" s="116" t="s">
        <v>2</v>
      </c>
      <c r="G25" s="116" t="s">
        <v>2</v>
      </c>
      <c r="H25" s="255" t="s">
        <v>2</v>
      </c>
      <c r="I25" s="255" t="s">
        <v>2</v>
      </c>
      <c r="J25" s="255" t="s">
        <v>2</v>
      </c>
      <c r="K25" s="252" t="s">
        <v>2</v>
      </c>
    </row>
    <row r="26" spans="2:11" ht="15.75" x14ac:dyDescent="0.25">
      <c r="B26" s="251" t="s">
        <v>2</v>
      </c>
      <c r="C26" s="687" t="s">
        <v>1164</v>
      </c>
      <c r="D26" s="374"/>
      <c r="E26" s="374"/>
      <c r="F26" s="116" t="s">
        <v>2</v>
      </c>
      <c r="G26" s="116" t="s">
        <v>2</v>
      </c>
      <c r="H26" s="256">
        <v>1.2594057276846264</v>
      </c>
      <c r="I26" s="256">
        <v>1.0380394041326286</v>
      </c>
      <c r="J26" s="256">
        <v>1.4858094743107515</v>
      </c>
      <c r="K26" s="252" t="s">
        <v>2</v>
      </c>
    </row>
    <row r="27" spans="2:11" ht="15.75" x14ac:dyDescent="0.25">
      <c r="B27" s="251" t="s">
        <v>2</v>
      </c>
      <c r="C27" s="687" t="s">
        <v>1165</v>
      </c>
      <c r="D27" s="374"/>
      <c r="E27" s="374"/>
      <c r="F27" s="116" t="s">
        <v>2</v>
      </c>
      <c r="G27" s="116" t="s">
        <v>2</v>
      </c>
      <c r="H27" s="256">
        <v>0.81599316032155789</v>
      </c>
      <c r="I27" s="256">
        <v>0.81617750019955371</v>
      </c>
      <c r="J27" s="256">
        <v>0.81586820151047978</v>
      </c>
      <c r="K27" s="252" t="s">
        <v>2</v>
      </c>
    </row>
    <row r="28" spans="2:11" ht="15.75" x14ac:dyDescent="0.25">
      <c r="B28" s="251" t="s">
        <v>2</v>
      </c>
      <c r="C28" s="687" t="s">
        <v>2</v>
      </c>
      <c r="D28" s="374"/>
      <c r="E28" s="245" t="s">
        <v>2</v>
      </c>
      <c r="F28" s="116" t="s">
        <v>2</v>
      </c>
      <c r="G28" s="116" t="s">
        <v>2</v>
      </c>
      <c r="H28" s="255" t="s">
        <v>2</v>
      </c>
      <c r="I28" s="255" t="s">
        <v>2</v>
      </c>
      <c r="J28" s="255" t="s">
        <v>2</v>
      </c>
      <c r="K28" s="252" t="s">
        <v>2</v>
      </c>
    </row>
    <row r="29" spans="2:11" ht="15.75" x14ac:dyDescent="0.25">
      <c r="B29" s="251" t="s">
        <v>2</v>
      </c>
      <c r="C29" s="607" t="s">
        <v>1166</v>
      </c>
      <c r="D29" s="374"/>
      <c r="E29" s="374"/>
      <c r="F29" s="89" t="s">
        <v>2</v>
      </c>
      <c r="G29" s="89" t="s">
        <v>2</v>
      </c>
      <c r="H29" s="44">
        <v>441031.4</v>
      </c>
      <c r="I29" s="44">
        <v>321477.63</v>
      </c>
      <c r="J29" s="44">
        <v>388513.96</v>
      </c>
      <c r="K29" s="252" t="s">
        <v>2</v>
      </c>
    </row>
    <row r="30" spans="2:11" ht="15.75" x14ac:dyDescent="0.25">
      <c r="B30" s="251" t="s">
        <v>2</v>
      </c>
      <c r="C30" s="607" t="s">
        <v>1167</v>
      </c>
      <c r="D30" s="374"/>
      <c r="E30" s="374"/>
      <c r="F30" s="89" t="s">
        <v>2</v>
      </c>
      <c r="G30" s="89" t="s">
        <v>2</v>
      </c>
      <c r="H30" s="44">
        <v>-502381.33</v>
      </c>
      <c r="I30" s="44">
        <v>-527308.11</v>
      </c>
      <c r="J30" s="44">
        <v>-468967.23</v>
      </c>
      <c r="K30" s="252" t="s">
        <v>2</v>
      </c>
    </row>
    <row r="31" spans="2:11" ht="15.75" x14ac:dyDescent="0.25">
      <c r="B31" s="251" t="s">
        <v>2</v>
      </c>
      <c r="C31" s="607" t="s">
        <v>1168</v>
      </c>
      <c r="D31" s="374"/>
      <c r="E31" s="374"/>
      <c r="F31" s="89" t="s">
        <v>2</v>
      </c>
      <c r="G31" s="89" t="s">
        <v>2</v>
      </c>
      <c r="H31" s="44">
        <v>-61349.93</v>
      </c>
      <c r="I31" s="44">
        <v>-205830.48</v>
      </c>
      <c r="J31" s="44">
        <v>-80453.27</v>
      </c>
      <c r="K31" s="252" t="s">
        <v>2</v>
      </c>
    </row>
    <row r="32" spans="2:11" ht="15.75" x14ac:dyDescent="0.25">
      <c r="B32" s="251" t="s">
        <v>2</v>
      </c>
      <c r="C32" s="607" t="s">
        <v>2</v>
      </c>
      <c r="D32" s="374"/>
      <c r="E32" s="245" t="s">
        <v>2</v>
      </c>
      <c r="F32" s="116" t="s">
        <v>2</v>
      </c>
      <c r="G32" s="116" t="s">
        <v>2</v>
      </c>
      <c r="H32" s="255" t="s">
        <v>2</v>
      </c>
      <c r="I32" s="255" t="s">
        <v>2</v>
      </c>
      <c r="J32" s="255" t="s">
        <v>2</v>
      </c>
      <c r="K32" s="252" t="s">
        <v>2</v>
      </c>
    </row>
    <row r="33" spans="2:14" ht="15.75" x14ac:dyDescent="0.25">
      <c r="B33" s="251" t="s">
        <v>2</v>
      </c>
      <c r="C33" s="687" t="s">
        <v>1169</v>
      </c>
      <c r="D33" s="374"/>
      <c r="E33" s="374"/>
      <c r="F33" s="116" t="s">
        <v>2</v>
      </c>
      <c r="G33" s="116" t="s">
        <v>2</v>
      </c>
      <c r="H33" s="256">
        <v>1.1391055829584924</v>
      </c>
      <c r="I33" s="256">
        <v>1.6402637720080244</v>
      </c>
      <c r="J33" s="256">
        <v>1.2070794830641349</v>
      </c>
      <c r="K33" s="252" t="s">
        <v>2</v>
      </c>
    </row>
    <row r="34" spans="2:14" ht="15.75" x14ac:dyDescent="0.25">
      <c r="B34" s="251" t="s">
        <v>2</v>
      </c>
      <c r="C34" s="687" t="s">
        <v>1170</v>
      </c>
      <c r="D34" s="374"/>
      <c r="E34" s="374"/>
      <c r="F34" s="116" t="s">
        <v>2</v>
      </c>
      <c r="G34" s="116" t="s">
        <v>2</v>
      </c>
      <c r="H34" s="309">
        <v>0.99580000000000002</v>
      </c>
      <c r="I34" s="256">
        <v>1.6402637720080244</v>
      </c>
      <c r="J34" s="256">
        <v>0.99587265713990947</v>
      </c>
      <c r="K34" s="252" t="s">
        <v>2</v>
      </c>
    </row>
    <row r="35" spans="2:14" ht="15.75" x14ac:dyDescent="0.25">
      <c r="B35" s="251" t="s">
        <v>2</v>
      </c>
      <c r="C35" s="687" t="s">
        <v>2</v>
      </c>
      <c r="D35" s="374"/>
      <c r="E35" s="245" t="s">
        <v>2</v>
      </c>
      <c r="F35" s="116" t="s">
        <v>2</v>
      </c>
      <c r="G35" s="116" t="s">
        <v>2</v>
      </c>
      <c r="H35" s="255" t="s">
        <v>2</v>
      </c>
      <c r="I35" s="255" t="s">
        <v>2</v>
      </c>
      <c r="J35" s="255" t="s">
        <v>2</v>
      </c>
      <c r="K35" s="252" t="s">
        <v>2</v>
      </c>
    </row>
    <row r="36" spans="2:14" ht="15.75" x14ac:dyDescent="0.25">
      <c r="B36" s="251" t="s">
        <v>2</v>
      </c>
      <c r="C36" s="689" t="s">
        <v>1171</v>
      </c>
      <c r="D36" s="374"/>
      <c r="E36" s="245" t="s">
        <v>2</v>
      </c>
      <c r="F36" s="116" t="s">
        <v>2</v>
      </c>
      <c r="G36" s="116" t="s">
        <v>2</v>
      </c>
      <c r="H36" s="44">
        <v>-160309.35999999999</v>
      </c>
      <c r="I36" s="44">
        <v>-234671.25</v>
      </c>
      <c r="J36" s="720">
        <v>-22643.97</v>
      </c>
      <c r="K36" s="252" t="s">
        <v>2</v>
      </c>
      <c r="N36" s="328"/>
    </row>
    <row r="37" spans="2:14" ht="15.75" x14ac:dyDescent="0.25">
      <c r="B37" s="251" t="s">
        <v>2</v>
      </c>
      <c r="C37" s="689" t="s">
        <v>1172</v>
      </c>
      <c r="D37" s="374"/>
      <c r="E37" s="245" t="s">
        <v>2</v>
      </c>
      <c r="F37" s="116" t="s">
        <v>2</v>
      </c>
      <c r="G37" s="116" t="s">
        <v>2</v>
      </c>
      <c r="H37" s="307">
        <v>1091334.1299999999</v>
      </c>
      <c r="I37" s="44">
        <v>353026.06</v>
      </c>
      <c r="J37" s="720">
        <v>-14575.06</v>
      </c>
      <c r="K37" s="252" t="s">
        <v>2</v>
      </c>
      <c r="N37" s="328"/>
    </row>
    <row r="38" spans="2:14" ht="15.75" x14ac:dyDescent="0.25">
      <c r="B38" s="251" t="s">
        <v>2</v>
      </c>
      <c r="C38" s="607" t="s">
        <v>2</v>
      </c>
      <c r="D38" s="374"/>
      <c r="E38" s="245" t="s">
        <v>2</v>
      </c>
      <c r="F38" s="116" t="s">
        <v>2</v>
      </c>
      <c r="G38" s="116" t="s">
        <v>2</v>
      </c>
      <c r="H38" s="255" t="s">
        <v>2</v>
      </c>
      <c r="I38" s="255" t="s">
        <v>2</v>
      </c>
      <c r="J38" s="721"/>
      <c r="K38" s="252" t="s">
        <v>2</v>
      </c>
    </row>
    <row r="39" spans="2:14" ht="15.75" x14ac:dyDescent="0.25">
      <c r="B39" s="251" t="s">
        <v>2</v>
      </c>
      <c r="C39" s="607" t="s">
        <v>1173</v>
      </c>
      <c r="D39" s="374"/>
      <c r="E39" s="245" t="s">
        <v>2</v>
      </c>
      <c r="F39" s="116" t="s">
        <v>2</v>
      </c>
      <c r="G39" s="116" t="s">
        <v>2</v>
      </c>
      <c r="H39" s="307">
        <v>2724324.45</v>
      </c>
      <c r="I39" s="44">
        <v>2109426.4300000002</v>
      </c>
      <c r="J39" s="720">
        <v>972651.6</v>
      </c>
      <c r="K39" s="252" t="s">
        <v>2</v>
      </c>
      <c r="N39" s="328"/>
    </row>
    <row r="40" spans="2:14" ht="15.75" x14ac:dyDescent="0.25">
      <c r="B40" s="251" t="s">
        <v>2</v>
      </c>
      <c r="C40" s="607" t="s">
        <v>1174</v>
      </c>
      <c r="D40" s="374"/>
      <c r="E40" s="245" t="s">
        <v>2</v>
      </c>
      <c r="F40" s="116" t="s">
        <v>2</v>
      </c>
      <c r="G40" s="116" t="s">
        <v>2</v>
      </c>
      <c r="H40" s="307">
        <v>-1793299.68</v>
      </c>
      <c r="I40" s="44">
        <v>-1991071.62</v>
      </c>
      <c r="J40" s="720">
        <v>-1009870.63</v>
      </c>
      <c r="K40" s="252" t="s">
        <v>2</v>
      </c>
      <c r="N40" s="328"/>
    </row>
    <row r="41" spans="2:14" ht="15.75" x14ac:dyDescent="0.25">
      <c r="B41" s="251" t="s">
        <v>2</v>
      </c>
      <c r="C41" s="607" t="s">
        <v>2</v>
      </c>
      <c r="D41" s="374"/>
      <c r="E41" s="245" t="s">
        <v>2</v>
      </c>
      <c r="F41" s="116" t="s">
        <v>2</v>
      </c>
      <c r="G41" s="116" t="s">
        <v>2</v>
      </c>
      <c r="H41" s="255" t="s">
        <v>2</v>
      </c>
      <c r="I41" s="255" t="s">
        <v>2</v>
      </c>
      <c r="J41" s="721"/>
      <c r="K41" s="252" t="s">
        <v>2</v>
      </c>
    </row>
    <row r="42" spans="2:14" ht="15.75" x14ac:dyDescent="0.25">
      <c r="B42" s="251" t="s">
        <v>2</v>
      </c>
      <c r="C42" s="607" t="s">
        <v>1175</v>
      </c>
      <c r="D42" s="374"/>
      <c r="E42" s="374"/>
      <c r="F42" s="116" t="s">
        <v>2</v>
      </c>
      <c r="G42" s="116" t="s">
        <v>2</v>
      </c>
      <c r="H42" s="307">
        <v>931024.77</v>
      </c>
      <c r="I42" s="44">
        <v>118354.81</v>
      </c>
      <c r="J42" s="720">
        <v>-37219.03</v>
      </c>
      <c r="K42" s="252" t="s">
        <v>2</v>
      </c>
      <c r="N42" s="328"/>
    </row>
    <row r="43" spans="2:14" ht="15.75" x14ac:dyDescent="0.25">
      <c r="B43" s="251" t="s">
        <v>2</v>
      </c>
      <c r="C43" s="607" t="s">
        <v>2</v>
      </c>
      <c r="D43" s="374"/>
      <c r="E43" s="245" t="s">
        <v>2</v>
      </c>
      <c r="F43" s="116" t="s">
        <v>2</v>
      </c>
      <c r="G43" s="116" t="s">
        <v>2</v>
      </c>
      <c r="H43" s="255" t="s">
        <v>2</v>
      </c>
      <c r="I43" s="255" t="s">
        <v>2</v>
      </c>
      <c r="J43" s="721"/>
      <c r="K43" s="252" t="s">
        <v>2</v>
      </c>
    </row>
    <row r="44" spans="2:14" ht="15.75" x14ac:dyDescent="0.25">
      <c r="B44" s="251" t="s">
        <v>2</v>
      </c>
      <c r="C44" s="691" t="s">
        <v>180</v>
      </c>
      <c r="D44" s="531"/>
      <c r="E44" s="257" t="s">
        <v>2</v>
      </c>
      <c r="F44" s="258" t="s">
        <v>2</v>
      </c>
      <c r="G44" s="258" t="s">
        <v>2</v>
      </c>
      <c r="H44" s="259">
        <v>1.415E-4</v>
      </c>
      <c r="I44" s="259">
        <v>1.8E-5</v>
      </c>
      <c r="J44" s="722">
        <v>-5.6999999999999996E-6</v>
      </c>
      <c r="K44" s="260" t="s">
        <v>2</v>
      </c>
      <c r="N44" s="328"/>
    </row>
    <row r="45" spans="2:14" ht="15.75" x14ac:dyDescent="0.25">
      <c r="B45" s="251" t="s">
        <v>2</v>
      </c>
      <c r="C45" s="690" t="s">
        <v>2</v>
      </c>
      <c r="D45" s="531"/>
      <c r="E45" s="257" t="s">
        <v>2</v>
      </c>
      <c r="F45" s="258" t="s">
        <v>2</v>
      </c>
      <c r="G45" s="258" t="s">
        <v>2</v>
      </c>
      <c r="H45" s="261" t="s">
        <v>1176</v>
      </c>
      <c r="I45" s="261" t="s">
        <v>1176</v>
      </c>
      <c r="J45" s="723"/>
      <c r="K45" s="252" t="s">
        <v>2</v>
      </c>
    </row>
    <row r="46" spans="2:14" ht="15.75" x14ac:dyDescent="0.25">
      <c r="B46" s="251" t="s">
        <v>2</v>
      </c>
      <c r="C46" s="691" t="s">
        <v>189</v>
      </c>
      <c r="D46" s="531"/>
      <c r="E46" s="257" t="s">
        <v>2</v>
      </c>
      <c r="F46" s="258" t="s">
        <v>2</v>
      </c>
      <c r="G46" s="258" t="s">
        <v>2</v>
      </c>
      <c r="H46" s="259">
        <v>7.1699999999999995E-5</v>
      </c>
      <c r="I46" s="259">
        <v>6.97E-5</v>
      </c>
      <c r="J46" s="722">
        <v>5.8699999999999997E-5</v>
      </c>
      <c r="K46" s="260" t="s">
        <v>2</v>
      </c>
      <c r="N46" s="328"/>
    </row>
    <row r="47" spans="2:14" ht="15.75" x14ac:dyDescent="0.25">
      <c r="B47" s="251" t="s">
        <v>2</v>
      </c>
      <c r="C47" s="690" t="s">
        <v>2</v>
      </c>
      <c r="D47" s="531"/>
      <c r="E47" s="257" t="s">
        <v>2</v>
      </c>
      <c r="F47" s="258" t="s">
        <v>2</v>
      </c>
      <c r="G47" s="258" t="s">
        <v>2</v>
      </c>
      <c r="H47" s="261" t="s">
        <v>2</v>
      </c>
      <c r="I47" s="261" t="s">
        <v>2</v>
      </c>
      <c r="J47" s="261" t="s">
        <v>2</v>
      </c>
      <c r="K47" s="252" t="s">
        <v>2</v>
      </c>
    </row>
    <row r="48" spans="2:14" ht="15.75" x14ac:dyDescent="0.25">
      <c r="B48" s="251" t="s">
        <v>2</v>
      </c>
      <c r="C48" s="688" t="s">
        <v>197</v>
      </c>
      <c r="D48" s="374"/>
      <c r="E48" s="89" t="s">
        <v>2</v>
      </c>
      <c r="F48" s="116" t="s">
        <v>2</v>
      </c>
      <c r="G48" s="116" t="s">
        <v>2</v>
      </c>
      <c r="H48" s="255" t="s">
        <v>2</v>
      </c>
      <c r="I48" s="255" t="s">
        <v>2</v>
      </c>
      <c r="J48" s="255" t="s">
        <v>2</v>
      </c>
      <c r="K48" s="252" t="s">
        <v>2</v>
      </c>
    </row>
    <row r="49" spans="2:15" ht="15.75" x14ac:dyDescent="0.25">
      <c r="B49" s="251" t="s">
        <v>2</v>
      </c>
      <c r="C49" s="607" t="s">
        <v>1177</v>
      </c>
      <c r="D49" s="374"/>
      <c r="E49" s="374"/>
      <c r="F49" s="116" t="s">
        <v>2</v>
      </c>
      <c r="G49" s="116" t="s">
        <v>2</v>
      </c>
      <c r="H49" s="310">
        <v>93158.66</v>
      </c>
      <c r="I49" s="262">
        <v>1336155.6299999999</v>
      </c>
      <c r="J49" s="262">
        <v>1491624.34</v>
      </c>
      <c r="K49" s="252" t="s">
        <v>2</v>
      </c>
    </row>
    <row r="50" spans="2:15" ht="15.75" x14ac:dyDescent="0.25">
      <c r="B50" s="251" t="s">
        <v>2</v>
      </c>
      <c r="C50" s="607" t="s">
        <v>2</v>
      </c>
      <c r="D50" s="374"/>
      <c r="E50" s="89" t="s">
        <v>2</v>
      </c>
      <c r="F50" s="116" t="s">
        <v>2</v>
      </c>
      <c r="G50" s="116" t="s">
        <v>2</v>
      </c>
      <c r="H50" s="308"/>
      <c r="I50" s="255" t="s">
        <v>2</v>
      </c>
      <c r="J50" s="255" t="s">
        <v>2</v>
      </c>
      <c r="K50" s="252" t="s">
        <v>2</v>
      </c>
    </row>
    <row r="51" spans="2:15" ht="15.75" x14ac:dyDescent="0.25">
      <c r="B51" s="251" t="s">
        <v>2</v>
      </c>
      <c r="C51" s="607" t="s">
        <v>1178</v>
      </c>
      <c r="D51" s="374"/>
      <c r="E51" s="374"/>
      <c r="F51" s="116" t="s">
        <v>2</v>
      </c>
      <c r="G51" s="116" t="s">
        <v>2</v>
      </c>
      <c r="H51" s="310">
        <v>4434998.51</v>
      </c>
      <c r="I51" s="310">
        <v>4368839.4099999983</v>
      </c>
      <c r="J51" s="712">
        <v>4776172.17</v>
      </c>
      <c r="K51" s="252" t="s">
        <v>2</v>
      </c>
      <c r="N51" s="328"/>
      <c r="O51" s="325"/>
    </row>
    <row r="52" spans="2:15" ht="15.75" x14ac:dyDescent="0.25">
      <c r="B52" s="251" t="s">
        <v>2</v>
      </c>
      <c r="C52" s="607" t="s">
        <v>2</v>
      </c>
      <c r="D52" s="374"/>
      <c r="E52" s="245" t="s">
        <v>2</v>
      </c>
      <c r="F52" s="116" t="s">
        <v>2</v>
      </c>
      <c r="G52" s="116" t="s">
        <v>2</v>
      </c>
      <c r="H52" s="308"/>
      <c r="I52" s="255" t="s">
        <v>2</v>
      </c>
      <c r="J52" s="255" t="s">
        <v>2</v>
      </c>
      <c r="K52" s="252" t="s">
        <v>2</v>
      </c>
    </row>
    <row r="53" spans="2:15" ht="15.75" x14ac:dyDescent="0.25">
      <c r="B53" s="251" t="s">
        <v>2</v>
      </c>
      <c r="C53" s="691" t="s">
        <v>197</v>
      </c>
      <c r="D53" s="531"/>
      <c r="E53" s="257" t="s">
        <v>2</v>
      </c>
      <c r="F53" s="258" t="s">
        <v>2</v>
      </c>
      <c r="G53" s="258" t="s">
        <v>2</v>
      </c>
      <c r="H53" s="311">
        <v>6.7400000000000001E-4</v>
      </c>
      <c r="I53" s="312">
        <v>6.6578012388801133E-4</v>
      </c>
      <c r="J53" s="713">
        <f>J51/I12</f>
        <v>7.3063734511849456E-4</v>
      </c>
      <c r="K53" s="260" t="s">
        <v>2</v>
      </c>
      <c r="N53" s="328"/>
    </row>
    <row r="54" spans="2:15" ht="15.75" x14ac:dyDescent="0.25">
      <c r="B54" s="263" t="s">
        <v>2</v>
      </c>
      <c r="C54" s="692" t="s">
        <v>2</v>
      </c>
      <c r="D54" s="693"/>
      <c r="E54" s="264" t="s">
        <v>2</v>
      </c>
      <c r="F54" s="265" t="s">
        <v>2</v>
      </c>
      <c r="G54" s="265" t="s">
        <v>2</v>
      </c>
      <c r="H54" s="266" t="s">
        <v>2</v>
      </c>
      <c r="I54" s="266" t="s">
        <v>2</v>
      </c>
      <c r="J54" s="266" t="s">
        <v>2</v>
      </c>
      <c r="K54" s="267" t="s">
        <v>2</v>
      </c>
    </row>
    <row r="55" spans="2:15" ht="15.75" x14ac:dyDescent="0.25">
      <c r="B55" s="268" t="s">
        <v>2</v>
      </c>
      <c r="C55" s="690" t="s">
        <v>2</v>
      </c>
      <c r="D55" s="531"/>
      <c r="E55" s="257" t="s">
        <v>2</v>
      </c>
      <c r="F55" s="258" t="s">
        <v>2</v>
      </c>
      <c r="G55" s="258" t="s">
        <v>2</v>
      </c>
      <c r="H55" s="261" t="s">
        <v>2</v>
      </c>
      <c r="I55" s="261" t="s">
        <v>2</v>
      </c>
      <c r="J55" s="261" t="s">
        <v>2</v>
      </c>
      <c r="K55" s="261" t="s">
        <v>2</v>
      </c>
    </row>
    <row r="56" spans="2:15" ht="15.75" x14ac:dyDescent="0.25">
      <c r="B56" s="247" t="s">
        <v>2</v>
      </c>
      <c r="C56" s="685" t="s">
        <v>1179</v>
      </c>
      <c r="D56" s="686"/>
      <c r="E56" s="686"/>
      <c r="F56" s="269" t="s">
        <v>2</v>
      </c>
      <c r="G56" s="269" t="s">
        <v>2</v>
      </c>
      <c r="H56" s="270" t="s">
        <v>2</v>
      </c>
      <c r="I56" s="270" t="s">
        <v>2</v>
      </c>
      <c r="J56" s="270" t="s">
        <v>2</v>
      </c>
      <c r="K56" s="250" t="s">
        <v>2</v>
      </c>
    </row>
    <row r="57" spans="2:15" x14ac:dyDescent="0.25">
      <c r="B57" s="271" t="s">
        <v>2</v>
      </c>
      <c r="C57" s="594" t="s">
        <v>2</v>
      </c>
      <c r="D57" s="374"/>
      <c r="E57" s="199" t="s">
        <v>2</v>
      </c>
      <c r="F57" s="116" t="s">
        <v>2</v>
      </c>
      <c r="G57" s="116" t="s">
        <v>2</v>
      </c>
      <c r="H57" s="77" t="s">
        <v>2</v>
      </c>
      <c r="I57" s="77" t="s">
        <v>2</v>
      </c>
      <c r="J57" s="77" t="s">
        <v>2</v>
      </c>
      <c r="K57" s="272" t="s">
        <v>2</v>
      </c>
    </row>
    <row r="58" spans="2:15" x14ac:dyDescent="0.25">
      <c r="B58" s="271" t="s">
        <v>2</v>
      </c>
      <c r="C58" s="607" t="s">
        <v>88</v>
      </c>
      <c r="D58" s="374"/>
      <c r="E58" s="199" t="s">
        <v>2</v>
      </c>
      <c r="F58" s="116" t="s">
        <v>2</v>
      </c>
      <c r="G58" s="116" t="s">
        <v>2</v>
      </c>
      <c r="H58" s="305">
        <v>45012</v>
      </c>
      <c r="I58" s="253">
        <v>45041</v>
      </c>
      <c r="J58" s="253">
        <v>45071</v>
      </c>
      <c r="K58" s="272" t="s">
        <v>2</v>
      </c>
    </row>
    <row r="59" spans="2:15" x14ac:dyDescent="0.25">
      <c r="B59" s="271" t="s">
        <v>2</v>
      </c>
      <c r="C59" s="607" t="s">
        <v>1154</v>
      </c>
      <c r="D59" s="374"/>
      <c r="E59" s="199" t="s">
        <v>2</v>
      </c>
      <c r="F59" s="116" t="s">
        <v>2</v>
      </c>
      <c r="G59" s="116" t="s">
        <v>2</v>
      </c>
      <c r="H59" s="306">
        <v>112</v>
      </c>
      <c r="I59" s="254">
        <v>113</v>
      </c>
      <c r="J59" s="254">
        <v>114</v>
      </c>
      <c r="K59" s="272" t="s">
        <v>2</v>
      </c>
    </row>
    <row r="60" spans="2:15" x14ac:dyDescent="0.25">
      <c r="B60" s="273" t="s">
        <v>2</v>
      </c>
      <c r="C60" s="565" t="s">
        <v>2</v>
      </c>
      <c r="D60" s="374"/>
      <c r="E60" s="374"/>
      <c r="F60" s="181" t="s">
        <v>2</v>
      </c>
      <c r="G60" s="181" t="s">
        <v>2</v>
      </c>
      <c r="H60" s="274" t="s">
        <v>2</v>
      </c>
      <c r="I60" s="274" t="s">
        <v>2</v>
      </c>
      <c r="J60" s="274" t="s">
        <v>2</v>
      </c>
      <c r="K60" s="275" t="s">
        <v>2</v>
      </c>
    </row>
    <row r="61" spans="2:15" x14ac:dyDescent="0.25">
      <c r="B61" s="273" t="s">
        <v>2</v>
      </c>
      <c r="C61" s="694" t="s">
        <v>1180</v>
      </c>
      <c r="D61" s="374"/>
      <c r="E61" s="374"/>
      <c r="F61" s="181" t="s">
        <v>2</v>
      </c>
      <c r="G61" s="181" t="s">
        <v>2</v>
      </c>
      <c r="H61" s="274" t="s">
        <v>2</v>
      </c>
      <c r="I61" s="274" t="s">
        <v>2</v>
      </c>
      <c r="J61" s="274" t="s">
        <v>2</v>
      </c>
      <c r="K61" s="275" t="s">
        <v>2</v>
      </c>
    </row>
    <row r="62" spans="2:15" x14ac:dyDescent="0.25">
      <c r="B62" s="273" t="s">
        <v>2</v>
      </c>
      <c r="C62" s="419" t="s">
        <v>1181</v>
      </c>
      <c r="D62" s="374"/>
      <c r="E62" s="374"/>
      <c r="F62" s="27" t="s">
        <v>1182</v>
      </c>
      <c r="G62" s="27" t="s">
        <v>692</v>
      </c>
      <c r="H62" s="276">
        <v>859026.54</v>
      </c>
      <c r="I62" s="313">
        <v>1509754.1500000004</v>
      </c>
      <c r="J62" s="276">
        <v>659455.34</v>
      </c>
      <c r="K62" s="275" t="s">
        <v>2</v>
      </c>
    </row>
    <row r="63" spans="2:15" x14ac:dyDescent="0.25">
      <c r="B63" s="273" t="s">
        <v>2</v>
      </c>
      <c r="C63" s="419" t="s">
        <v>1181</v>
      </c>
      <c r="D63" s="374"/>
      <c r="E63" s="374"/>
      <c r="F63" s="27" t="s">
        <v>1182</v>
      </c>
      <c r="G63" s="27" t="s">
        <v>693</v>
      </c>
      <c r="H63" s="276">
        <v>7229873.5999999996</v>
      </c>
      <c r="I63" s="313">
        <v>9331077.9699999932</v>
      </c>
      <c r="J63" s="276">
        <v>5725643.9100000001</v>
      </c>
      <c r="K63" s="275" t="s">
        <v>2</v>
      </c>
    </row>
    <row r="64" spans="2:15" x14ac:dyDescent="0.25">
      <c r="B64" s="273" t="s">
        <v>2</v>
      </c>
      <c r="C64" s="419" t="s">
        <v>1181</v>
      </c>
      <c r="D64" s="374"/>
      <c r="E64" s="374"/>
      <c r="F64" s="27" t="s">
        <v>691</v>
      </c>
      <c r="G64" s="27" t="s">
        <v>692</v>
      </c>
      <c r="H64" s="276">
        <v>155717.21</v>
      </c>
      <c r="I64" s="313">
        <v>434214.46000000008</v>
      </c>
      <c r="J64" s="276">
        <v>273428.75</v>
      </c>
      <c r="K64" s="275" t="s">
        <v>2</v>
      </c>
    </row>
    <row r="65" spans="2:11" x14ac:dyDescent="0.25">
      <c r="B65" s="273" t="s">
        <v>2</v>
      </c>
      <c r="C65" s="419" t="s">
        <v>1181</v>
      </c>
      <c r="D65" s="374"/>
      <c r="E65" s="374"/>
      <c r="F65" s="27" t="s">
        <v>691</v>
      </c>
      <c r="G65" s="27" t="s">
        <v>693</v>
      </c>
      <c r="H65" s="276">
        <v>46194.720000000001</v>
      </c>
      <c r="I65" s="313">
        <v>356136.18000000005</v>
      </c>
      <c r="J65" s="276">
        <v>295111.28999999998</v>
      </c>
      <c r="K65" s="275" t="s">
        <v>2</v>
      </c>
    </row>
    <row r="66" spans="2:11" x14ac:dyDescent="0.25">
      <c r="B66" s="273" t="s">
        <v>2</v>
      </c>
      <c r="C66" s="419" t="s">
        <v>1181</v>
      </c>
      <c r="D66" s="374"/>
      <c r="E66" s="374"/>
      <c r="F66" s="27" t="s">
        <v>690</v>
      </c>
      <c r="G66" s="27" t="s">
        <v>692</v>
      </c>
      <c r="H66" s="276">
        <v>73232172.239999995</v>
      </c>
      <c r="I66" s="313">
        <v>131823601.31000009</v>
      </c>
      <c r="J66" s="276">
        <v>73994536.150000006</v>
      </c>
      <c r="K66" s="275" t="s">
        <v>2</v>
      </c>
    </row>
    <row r="67" spans="2:11" x14ac:dyDescent="0.25">
      <c r="B67" s="273" t="s">
        <v>2</v>
      </c>
      <c r="C67" s="419" t="s">
        <v>1181</v>
      </c>
      <c r="D67" s="374"/>
      <c r="E67" s="374"/>
      <c r="F67" s="27" t="s">
        <v>690</v>
      </c>
      <c r="G67" s="27" t="s">
        <v>693</v>
      </c>
      <c r="H67" s="276">
        <v>54806045.740000002</v>
      </c>
      <c r="I67" s="313">
        <v>76381112.579999894</v>
      </c>
      <c r="J67" s="276">
        <v>46005858.380000003</v>
      </c>
      <c r="K67" s="275" t="s">
        <v>2</v>
      </c>
    </row>
    <row r="68" spans="2:11" x14ac:dyDescent="0.25">
      <c r="B68" s="273" t="s">
        <v>2</v>
      </c>
      <c r="C68" s="565" t="s">
        <v>1183</v>
      </c>
      <c r="D68" s="374"/>
      <c r="E68" s="374"/>
      <c r="F68" s="181" t="s">
        <v>115</v>
      </c>
      <c r="G68" s="181" t="s">
        <v>2</v>
      </c>
      <c r="H68" s="277">
        <v>136329030.05000001</v>
      </c>
      <c r="I68" s="314">
        <v>219835896.64999998</v>
      </c>
      <c r="J68" s="277">
        <v>126954033.81999999</v>
      </c>
      <c r="K68" s="275" t="s">
        <v>2</v>
      </c>
    </row>
    <row r="69" spans="2:11" x14ac:dyDescent="0.25">
      <c r="B69" s="273" t="s">
        <v>2</v>
      </c>
      <c r="C69" s="565" t="s">
        <v>2</v>
      </c>
      <c r="D69" s="374"/>
      <c r="E69" s="374"/>
      <c r="F69" s="181" t="s">
        <v>2</v>
      </c>
      <c r="G69" s="181" t="s">
        <v>2</v>
      </c>
      <c r="H69" s="274" t="s">
        <v>2</v>
      </c>
      <c r="I69" s="274" t="s">
        <v>2</v>
      </c>
      <c r="J69" s="274" t="s">
        <v>2</v>
      </c>
      <c r="K69" s="275" t="s">
        <v>2</v>
      </c>
    </row>
    <row r="70" spans="2:11" x14ac:dyDescent="0.25">
      <c r="B70" s="273" t="s">
        <v>2</v>
      </c>
      <c r="C70" s="694" t="s">
        <v>1180</v>
      </c>
      <c r="D70" s="374"/>
      <c r="E70" s="374"/>
      <c r="F70" s="181" t="s">
        <v>2</v>
      </c>
      <c r="G70" s="181" t="s">
        <v>2</v>
      </c>
      <c r="H70" s="274" t="s">
        <v>2</v>
      </c>
      <c r="I70" s="274" t="s">
        <v>2</v>
      </c>
      <c r="J70" s="274" t="s">
        <v>2</v>
      </c>
      <c r="K70" s="275" t="s">
        <v>2</v>
      </c>
    </row>
    <row r="71" spans="2:11" x14ac:dyDescent="0.25">
      <c r="B71" s="273" t="s">
        <v>2</v>
      </c>
      <c r="C71" s="419" t="s">
        <v>1184</v>
      </c>
      <c r="D71" s="374"/>
      <c r="E71" s="374"/>
      <c r="F71" s="27" t="s">
        <v>1182</v>
      </c>
      <c r="G71" s="27" t="s">
        <v>692</v>
      </c>
      <c r="H71" s="276">
        <v>80060.149999999994</v>
      </c>
      <c r="I71" s="276">
        <v>6212.68</v>
      </c>
      <c r="J71" s="276">
        <v>6189.76</v>
      </c>
      <c r="K71" s="275" t="s">
        <v>2</v>
      </c>
    </row>
    <row r="72" spans="2:11" x14ac:dyDescent="0.25">
      <c r="B72" s="273" t="s">
        <v>2</v>
      </c>
      <c r="C72" s="419" t="s">
        <v>1184</v>
      </c>
      <c r="D72" s="374"/>
      <c r="E72" s="374"/>
      <c r="F72" s="27" t="s">
        <v>1182</v>
      </c>
      <c r="G72" s="27" t="s">
        <v>693</v>
      </c>
      <c r="H72" s="276">
        <v>74551.570000000007</v>
      </c>
      <c r="I72" s="276">
        <v>38303.74</v>
      </c>
      <c r="J72" s="276">
        <v>61624.61</v>
      </c>
      <c r="K72" s="275" t="s">
        <v>2</v>
      </c>
    </row>
    <row r="73" spans="2:11" x14ac:dyDescent="0.25">
      <c r="B73" s="273" t="s">
        <v>2</v>
      </c>
      <c r="C73" s="419" t="s">
        <v>1184</v>
      </c>
      <c r="D73" s="374"/>
      <c r="E73" s="374"/>
      <c r="F73" s="27" t="s">
        <v>691</v>
      </c>
      <c r="G73" s="27" t="s">
        <v>692</v>
      </c>
      <c r="H73" s="276">
        <v>0</v>
      </c>
      <c r="I73" s="276">
        <v>0</v>
      </c>
      <c r="J73" s="276">
        <v>0</v>
      </c>
      <c r="K73" s="275" t="s">
        <v>2</v>
      </c>
    </row>
    <row r="74" spans="2:11" x14ac:dyDescent="0.25">
      <c r="B74" s="273" t="s">
        <v>2</v>
      </c>
      <c r="C74" s="419" t="s">
        <v>1184</v>
      </c>
      <c r="D74" s="374"/>
      <c r="E74" s="374"/>
      <c r="F74" s="27" t="s">
        <v>691</v>
      </c>
      <c r="G74" s="27" t="s">
        <v>693</v>
      </c>
      <c r="H74" s="276">
        <v>0</v>
      </c>
      <c r="I74" s="276">
        <v>0</v>
      </c>
      <c r="J74" s="276">
        <v>0</v>
      </c>
      <c r="K74" s="275" t="s">
        <v>2</v>
      </c>
    </row>
    <row r="75" spans="2:11" x14ac:dyDescent="0.25">
      <c r="B75" s="273" t="s">
        <v>2</v>
      </c>
      <c r="C75" s="419" t="s">
        <v>1184</v>
      </c>
      <c r="D75" s="374"/>
      <c r="E75" s="374"/>
      <c r="F75" s="27" t="s">
        <v>690</v>
      </c>
      <c r="G75" s="27" t="s">
        <v>692</v>
      </c>
      <c r="H75" s="276">
        <v>285390.06</v>
      </c>
      <c r="I75" s="276">
        <v>117804.72</v>
      </c>
      <c r="J75" s="276">
        <v>30779.34</v>
      </c>
      <c r="K75" s="275" t="s">
        <v>2</v>
      </c>
    </row>
    <row r="76" spans="2:11" x14ac:dyDescent="0.25">
      <c r="B76" s="273" t="s">
        <v>2</v>
      </c>
      <c r="C76" s="419" t="s">
        <v>1184</v>
      </c>
      <c r="D76" s="374"/>
      <c r="E76" s="374"/>
      <c r="F76" s="27" t="s">
        <v>690</v>
      </c>
      <c r="G76" s="27" t="s">
        <v>693</v>
      </c>
      <c r="H76" s="276">
        <v>127343.46</v>
      </c>
      <c r="I76" s="276">
        <v>132904.67000000001</v>
      </c>
      <c r="J76" s="276">
        <v>300399.25</v>
      </c>
      <c r="K76" s="275" t="s">
        <v>2</v>
      </c>
    </row>
    <row r="77" spans="2:11" x14ac:dyDescent="0.25">
      <c r="B77" s="273" t="s">
        <v>2</v>
      </c>
      <c r="C77" s="565" t="s">
        <v>1184</v>
      </c>
      <c r="D77" s="374"/>
      <c r="E77" s="374"/>
      <c r="F77" s="181" t="s">
        <v>115</v>
      </c>
      <c r="G77" s="181" t="s">
        <v>2</v>
      </c>
      <c r="H77" s="277">
        <v>567345.24</v>
      </c>
      <c r="I77" s="277">
        <v>295225.81</v>
      </c>
      <c r="J77" s="277">
        <v>398992.96</v>
      </c>
      <c r="K77" s="275" t="s">
        <v>2</v>
      </c>
    </row>
    <row r="78" spans="2:11" x14ac:dyDescent="0.25">
      <c r="B78" s="273" t="s">
        <v>2</v>
      </c>
      <c r="C78" s="565" t="s">
        <v>2</v>
      </c>
      <c r="D78" s="374"/>
      <c r="E78" s="181" t="s">
        <v>2</v>
      </c>
      <c r="F78" s="181" t="s">
        <v>2</v>
      </c>
      <c r="G78" s="181" t="s">
        <v>2</v>
      </c>
      <c r="H78" s="274" t="s">
        <v>2</v>
      </c>
      <c r="I78" s="274" t="s">
        <v>2</v>
      </c>
      <c r="J78" s="274" t="s">
        <v>2</v>
      </c>
      <c r="K78" s="275" t="s">
        <v>2</v>
      </c>
    </row>
    <row r="79" spans="2:11" x14ac:dyDescent="0.25">
      <c r="B79" s="273" t="s">
        <v>2</v>
      </c>
      <c r="C79" s="695" t="s">
        <v>1185</v>
      </c>
      <c r="D79" s="374"/>
      <c r="E79" s="181" t="s">
        <v>2</v>
      </c>
      <c r="F79" s="278" t="s">
        <v>115</v>
      </c>
      <c r="G79" s="181" t="s">
        <v>2</v>
      </c>
      <c r="H79" s="279">
        <v>154607096.47999999</v>
      </c>
      <c r="I79" s="279">
        <v>154902322.28999999</v>
      </c>
      <c r="J79" s="279">
        <v>155301315.25</v>
      </c>
      <c r="K79" s="275" t="s">
        <v>2</v>
      </c>
    </row>
    <row r="80" spans="2:11" x14ac:dyDescent="0.25">
      <c r="B80" s="273" t="s">
        <v>2</v>
      </c>
      <c r="C80" s="565" t="s">
        <v>2</v>
      </c>
      <c r="D80" s="374"/>
      <c r="E80" s="374"/>
      <c r="F80" s="181" t="s">
        <v>2</v>
      </c>
      <c r="G80" s="181" t="s">
        <v>2</v>
      </c>
      <c r="H80" s="274" t="s">
        <v>2</v>
      </c>
      <c r="I80" s="274" t="s">
        <v>2</v>
      </c>
      <c r="J80" s="274" t="s">
        <v>2</v>
      </c>
      <c r="K80" s="275" t="s">
        <v>2</v>
      </c>
    </row>
    <row r="81" spans="2:11" x14ac:dyDescent="0.25">
      <c r="B81" s="273" t="s">
        <v>2</v>
      </c>
      <c r="C81" s="694" t="s">
        <v>1180</v>
      </c>
      <c r="D81" s="374"/>
      <c r="E81" s="374"/>
      <c r="F81" s="181" t="s">
        <v>2</v>
      </c>
      <c r="G81" s="181" t="s">
        <v>2</v>
      </c>
      <c r="H81" s="274" t="s">
        <v>2</v>
      </c>
      <c r="I81" s="274" t="s">
        <v>2</v>
      </c>
      <c r="J81" s="274" t="s">
        <v>2</v>
      </c>
      <c r="K81" s="275" t="s">
        <v>2</v>
      </c>
    </row>
    <row r="82" spans="2:11" x14ac:dyDescent="0.25">
      <c r="B82" s="273" t="s">
        <v>2</v>
      </c>
      <c r="C82" s="419" t="s">
        <v>1186</v>
      </c>
      <c r="D82" s="374"/>
      <c r="E82" s="374"/>
      <c r="F82" s="27" t="s">
        <v>1182</v>
      </c>
      <c r="G82" s="27" t="s">
        <v>692</v>
      </c>
      <c r="H82" s="276">
        <v>0</v>
      </c>
      <c r="I82" s="276">
        <v>0</v>
      </c>
      <c r="J82" s="276">
        <v>0</v>
      </c>
      <c r="K82" s="275" t="s">
        <v>2</v>
      </c>
    </row>
    <row r="83" spans="2:11" x14ac:dyDescent="0.25">
      <c r="B83" s="273" t="s">
        <v>2</v>
      </c>
      <c r="C83" s="419" t="s">
        <v>1186</v>
      </c>
      <c r="D83" s="374"/>
      <c r="E83" s="374"/>
      <c r="F83" s="27" t="s">
        <v>1182</v>
      </c>
      <c r="G83" s="27" t="s">
        <v>693</v>
      </c>
      <c r="H83" s="276">
        <v>58254.33</v>
      </c>
      <c r="I83" s="276">
        <v>16395.12</v>
      </c>
      <c r="J83" s="276">
        <v>13194.01</v>
      </c>
      <c r="K83" s="275" t="s">
        <v>2</v>
      </c>
    </row>
    <row r="84" spans="2:11" x14ac:dyDescent="0.25">
      <c r="B84" s="273" t="s">
        <v>2</v>
      </c>
      <c r="C84" s="419" t="s">
        <v>1186</v>
      </c>
      <c r="D84" s="374"/>
      <c r="E84" s="374"/>
      <c r="F84" s="27" t="s">
        <v>691</v>
      </c>
      <c r="G84" s="27" t="s">
        <v>692</v>
      </c>
      <c r="H84" s="276">
        <v>0</v>
      </c>
      <c r="I84" s="276">
        <v>18824.43</v>
      </c>
      <c r="J84" s="276">
        <v>0</v>
      </c>
      <c r="K84" s="275" t="s">
        <v>2</v>
      </c>
    </row>
    <row r="85" spans="2:11" x14ac:dyDescent="0.25">
      <c r="B85" s="273" t="s">
        <v>2</v>
      </c>
      <c r="C85" s="419" t="s">
        <v>1186</v>
      </c>
      <c r="D85" s="374"/>
      <c r="E85" s="374"/>
      <c r="F85" s="27" t="s">
        <v>691</v>
      </c>
      <c r="G85" s="27" t="s">
        <v>693</v>
      </c>
      <c r="H85" s="276">
        <v>0</v>
      </c>
      <c r="I85" s="276">
        <v>0</v>
      </c>
      <c r="J85" s="276">
        <v>0</v>
      </c>
      <c r="K85" s="275" t="s">
        <v>2</v>
      </c>
    </row>
    <row r="86" spans="2:11" x14ac:dyDescent="0.25">
      <c r="B86" s="273" t="s">
        <v>2</v>
      </c>
      <c r="C86" s="419" t="s">
        <v>1186</v>
      </c>
      <c r="D86" s="374"/>
      <c r="E86" s="374"/>
      <c r="F86" s="27" t="s">
        <v>690</v>
      </c>
      <c r="G86" s="27" t="s">
        <v>692</v>
      </c>
      <c r="H86" s="276">
        <v>203435.33</v>
      </c>
      <c r="I86" s="276">
        <v>216117.29</v>
      </c>
      <c r="J86" s="276">
        <v>151455.79999999999</v>
      </c>
      <c r="K86" s="275" t="s">
        <v>2</v>
      </c>
    </row>
    <row r="87" spans="2:11" x14ac:dyDescent="0.25">
      <c r="B87" s="273" t="s">
        <v>2</v>
      </c>
      <c r="C87" s="419" t="s">
        <v>1186</v>
      </c>
      <c r="D87" s="374"/>
      <c r="E87" s="374"/>
      <c r="F87" s="27" t="s">
        <v>690</v>
      </c>
      <c r="G87" s="27" t="s">
        <v>693</v>
      </c>
      <c r="H87" s="276">
        <v>112317.53</v>
      </c>
      <c r="I87" s="276">
        <v>249967.94</v>
      </c>
      <c r="J87" s="276">
        <v>173621.12</v>
      </c>
      <c r="K87" s="275" t="s">
        <v>2</v>
      </c>
    </row>
    <row r="88" spans="2:11" x14ac:dyDescent="0.25">
      <c r="B88" s="273" t="s">
        <v>2</v>
      </c>
      <c r="C88" s="565" t="s">
        <v>1186</v>
      </c>
      <c r="D88" s="374"/>
      <c r="E88" s="374"/>
      <c r="F88" s="181" t="s">
        <v>115</v>
      </c>
      <c r="G88" s="181" t="s">
        <v>2</v>
      </c>
      <c r="H88" s="277">
        <v>374007.19</v>
      </c>
      <c r="I88" s="277">
        <v>501304.78</v>
      </c>
      <c r="J88" s="277">
        <v>338270.93</v>
      </c>
      <c r="K88" s="275" t="s">
        <v>2</v>
      </c>
    </row>
    <row r="89" spans="2:11" x14ac:dyDescent="0.25">
      <c r="B89" s="273" t="s">
        <v>2</v>
      </c>
      <c r="C89" s="565" t="s">
        <v>2</v>
      </c>
      <c r="D89" s="374"/>
      <c r="E89" s="181" t="s">
        <v>2</v>
      </c>
      <c r="F89" s="181" t="s">
        <v>2</v>
      </c>
      <c r="G89" s="181" t="s">
        <v>2</v>
      </c>
      <c r="H89" s="274" t="s">
        <v>2</v>
      </c>
      <c r="I89" s="274" t="s">
        <v>2</v>
      </c>
      <c r="J89" s="274" t="s">
        <v>2</v>
      </c>
      <c r="K89" s="275" t="s">
        <v>2</v>
      </c>
    </row>
    <row r="90" spans="2:11" x14ac:dyDescent="0.25">
      <c r="B90" s="273" t="s">
        <v>2</v>
      </c>
      <c r="C90" s="695" t="s">
        <v>1187</v>
      </c>
      <c r="D90" s="374"/>
      <c r="E90" s="181" t="s">
        <v>2</v>
      </c>
      <c r="F90" s="278" t="s">
        <v>115</v>
      </c>
      <c r="G90" s="181" t="s">
        <v>2</v>
      </c>
      <c r="H90" s="279">
        <v>949861231.98000002</v>
      </c>
      <c r="I90" s="279">
        <v>950362536.75999999</v>
      </c>
      <c r="J90" s="279">
        <f>I90+J88</f>
        <v>950700807.68999994</v>
      </c>
      <c r="K90" s="275" t="s">
        <v>2</v>
      </c>
    </row>
    <row r="91" spans="2:11" x14ac:dyDescent="0.25">
      <c r="B91" s="280" t="s">
        <v>2</v>
      </c>
      <c r="C91" s="380" t="s">
        <v>2</v>
      </c>
      <c r="D91" s="374"/>
      <c r="E91" s="2" t="s">
        <v>2</v>
      </c>
      <c r="F91" s="181" t="s">
        <v>2</v>
      </c>
      <c r="G91" s="181" t="s">
        <v>2</v>
      </c>
      <c r="H91" s="17" t="s">
        <v>2</v>
      </c>
      <c r="I91" s="17" t="s">
        <v>2</v>
      </c>
      <c r="J91" s="17" t="s">
        <v>2</v>
      </c>
      <c r="K91" s="281" t="s">
        <v>2</v>
      </c>
    </row>
    <row r="92" spans="2:11" x14ac:dyDescent="0.25">
      <c r="B92" s="280" t="s">
        <v>2</v>
      </c>
      <c r="C92" s="380" t="s">
        <v>1188</v>
      </c>
      <c r="D92" s="374"/>
      <c r="E92" s="374"/>
      <c r="F92" s="181" t="s">
        <v>2</v>
      </c>
      <c r="G92" s="181" t="s">
        <v>2</v>
      </c>
      <c r="H92" s="44">
        <v>941352.43</v>
      </c>
      <c r="I92" s="44">
        <v>796530.59</v>
      </c>
      <c r="J92" s="44">
        <v>737263.89</v>
      </c>
      <c r="K92" s="281" t="s">
        <v>2</v>
      </c>
    </row>
    <row r="93" spans="2:11" x14ac:dyDescent="0.25">
      <c r="B93" s="280" t="s">
        <v>2</v>
      </c>
      <c r="C93" s="380" t="s">
        <v>1189</v>
      </c>
      <c r="D93" s="374"/>
      <c r="E93" s="374"/>
      <c r="F93" s="181" t="s">
        <v>2</v>
      </c>
      <c r="G93" s="181" t="s">
        <v>2</v>
      </c>
      <c r="H93" s="307">
        <v>1241791.53</v>
      </c>
      <c r="I93" s="44">
        <v>1281142.22</v>
      </c>
      <c r="J93" s="44">
        <v>404729.9</v>
      </c>
      <c r="K93" s="281" t="s">
        <v>2</v>
      </c>
    </row>
    <row r="94" spans="2:11" x14ac:dyDescent="0.25">
      <c r="B94" s="282" t="s">
        <v>2</v>
      </c>
      <c r="C94" s="699" t="s">
        <v>2</v>
      </c>
      <c r="D94" s="700"/>
      <c r="E94" s="283" t="s">
        <v>2</v>
      </c>
      <c r="F94" s="284" t="s">
        <v>2</v>
      </c>
      <c r="G94" s="284" t="s">
        <v>2</v>
      </c>
      <c r="H94" s="285" t="s">
        <v>2</v>
      </c>
      <c r="I94" s="285" t="s">
        <v>2</v>
      </c>
      <c r="J94" s="285" t="s">
        <v>2</v>
      </c>
      <c r="K94" s="286" t="s">
        <v>2</v>
      </c>
    </row>
    <row r="95" spans="2:11" x14ac:dyDescent="0.25">
      <c r="B95" s="236" t="s">
        <v>2</v>
      </c>
      <c r="C95" s="380" t="s">
        <v>2</v>
      </c>
      <c r="D95" s="374"/>
      <c r="E95" s="2" t="s">
        <v>2</v>
      </c>
      <c r="F95" s="181" t="s">
        <v>2</v>
      </c>
      <c r="G95" s="181" t="s">
        <v>2</v>
      </c>
      <c r="H95" s="17" t="s">
        <v>2</v>
      </c>
      <c r="I95" s="17" t="s">
        <v>2</v>
      </c>
      <c r="J95" s="17" t="s">
        <v>2</v>
      </c>
      <c r="K95" s="182" t="s">
        <v>2</v>
      </c>
    </row>
    <row r="96" spans="2:11" ht="0" hidden="1" customHeight="1" x14ac:dyDescent="0.25"/>
    <row r="97" spans="2:11" ht="2.1" customHeight="1" x14ac:dyDescent="0.25"/>
    <row r="98" spans="2:11" x14ac:dyDescent="0.25">
      <c r="B98" s="287" t="s">
        <v>2</v>
      </c>
      <c r="C98" s="696" t="s">
        <v>1190</v>
      </c>
      <c r="D98" s="697"/>
      <c r="E98" s="698"/>
      <c r="F98" s="288" t="s">
        <v>2</v>
      </c>
      <c r="G98" s="288" t="s">
        <v>2</v>
      </c>
      <c r="H98" s="288" t="s">
        <v>2</v>
      </c>
      <c r="I98" s="288" t="s">
        <v>2</v>
      </c>
      <c r="J98" s="288" t="s">
        <v>1191</v>
      </c>
      <c r="K98" s="289" t="s">
        <v>2</v>
      </c>
    </row>
    <row r="99" spans="2:11" x14ac:dyDescent="0.25">
      <c r="B99" s="290" t="s">
        <v>2</v>
      </c>
      <c r="C99" s="540" t="s">
        <v>2</v>
      </c>
      <c r="D99" s="417"/>
      <c r="E99" s="418"/>
      <c r="F99" s="291" t="s">
        <v>2</v>
      </c>
      <c r="G99" s="291" t="s">
        <v>2</v>
      </c>
      <c r="H99" s="291" t="s">
        <v>2</v>
      </c>
      <c r="I99" s="291" t="s">
        <v>1192</v>
      </c>
      <c r="J99" s="292">
        <v>45046</v>
      </c>
      <c r="K99" s="293" t="s">
        <v>2</v>
      </c>
    </row>
    <row r="100" spans="2:11" x14ac:dyDescent="0.25">
      <c r="B100" s="290" t="s">
        <v>2</v>
      </c>
      <c r="C100" s="540" t="s">
        <v>1193</v>
      </c>
      <c r="D100" s="417"/>
      <c r="E100" s="417"/>
      <c r="F100" s="418"/>
      <c r="G100" s="291" t="s">
        <v>2</v>
      </c>
      <c r="H100" s="291" t="s">
        <v>2</v>
      </c>
      <c r="I100" s="294">
        <v>0.55000000000000004</v>
      </c>
      <c r="J100" s="295">
        <v>0.43009520682633545</v>
      </c>
      <c r="K100" s="296" t="s">
        <v>2</v>
      </c>
    </row>
    <row r="101" spans="2:11" x14ac:dyDescent="0.25">
      <c r="B101" s="297" t="s">
        <v>2</v>
      </c>
      <c r="C101" s="540" t="s">
        <v>1194</v>
      </c>
      <c r="D101" s="417"/>
      <c r="E101" s="417"/>
      <c r="F101" s="418"/>
      <c r="G101" s="291" t="s">
        <v>2</v>
      </c>
      <c r="H101" s="291" t="s">
        <v>2</v>
      </c>
      <c r="I101" s="294">
        <v>0.5</v>
      </c>
      <c r="J101" s="295">
        <v>0.35756106204477273</v>
      </c>
      <c r="K101" s="296" t="s">
        <v>2</v>
      </c>
    </row>
    <row r="102" spans="2:11" ht="18" customHeight="1" x14ac:dyDescent="0.25">
      <c r="B102" s="297" t="s">
        <v>2</v>
      </c>
      <c r="C102" s="540" t="s">
        <v>1195</v>
      </c>
      <c r="D102" s="417"/>
      <c r="E102" s="417"/>
      <c r="F102" s="417"/>
      <c r="G102" s="417"/>
      <c r="H102" s="418"/>
      <c r="I102" s="294">
        <v>0.1</v>
      </c>
      <c r="J102" s="295">
        <v>2.5353412531715452E-2</v>
      </c>
      <c r="K102" s="296" t="s">
        <v>2</v>
      </c>
    </row>
    <row r="103" spans="2:11" x14ac:dyDescent="0.25">
      <c r="B103" s="297" t="s">
        <v>2</v>
      </c>
      <c r="C103" s="540" t="s">
        <v>876</v>
      </c>
      <c r="D103" s="417"/>
      <c r="E103" s="417"/>
      <c r="F103" s="418"/>
      <c r="G103" s="291" t="s">
        <v>2</v>
      </c>
      <c r="H103" s="291" t="s">
        <v>2</v>
      </c>
      <c r="I103" s="298">
        <v>13035049.289999999</v>
      </c>
      <c r="J103" s="298">
        <v>2750461.41</v>
      </c>
      <c r="K103" s="296" t="s">
        <v>2</v>
      </c>
    </row>
    <row r="104" spans="2:11" x14ac:dyDescent="0.25">
      <c r="B104" s="299" t="s">
        <v>2</v>
      </c>
      <c r="C104" s="701" t="s">
        <v>2</v>
      </c>
      <c r="D104" s="702"/>
      <c r="E104" s="703"/>
      <c r="F104" s="300" t="s">
        <v>2</v>
      </c>
      <c r="G104" s="300" t="s">
        <v>2</v>
      </c>
      <c r="H104" s="300" t="s">
        <v>2</v>
      </c>
      <c r="I104" s="300" t="s">
        <v>2</v>
      </c>
      <c r="J104" s="300" t="s">
        <v>2</v>
      </c>
      <c r="K104" s="301" t="s">
        <v>2</v>
      </c>
    </row>
    <row r="105" spans="2:11" x14ac:dyDescent="0.25">
      <c r="B105" s="302" t="s">
        <v>2</v>
      </c>
      <c r="C105" s="704" t="s">
        <v>2</v>
      </c>
      <c r="D105" s="705"/>
      <c r="E105" s="706"/>
      <c r="F105" s="303" t="s">
        <v>2</v>
      </c>
      <c r="G105" s="303" t="s">
        <v>2</v>
      </c>
      <c r="H105" s="303" t="s">
        <v>2</v>
      </c>
      <c r="I105" s="303" t="s">
        <v>2</v>
      </c>
      <c r="J105" s="303" t="s">
        <v>2</v>
      </c>
      <c r="K105" s="304" t="s">
        <v>2</v>
      </c>
    </row>
    <row r="106" spans="2:11" ht="0" hidden="1" customHeight="1" x14ac:dyDescent="0.25"/>
    <row r="107" spans="2:11" ht="1.7" customHeight="1" x14ac:dyDescent="0.25"/>
    <row r="108" spans="2:11" x14ac:dyDescent="0.25">
      <c r="B108" s="287" t="s">
        <v>2</v>
      </c>
      <c r="C108" s="696" t="s">
        <v>1196</v>
      </c>
      <c r="D108" s="697"/>
      <c r="E108" s="698"/>
      <c r="F108" s="288" t="s">
        <v>2</v>
      </c>
      <c r="G108" s="288" t="s">
        <v>2</v>
      </c>
      <c r="H108" s="288" t="s">
        <v>2</v>
      </c>
      <c r="I108" s="288" t="s">
        <v>2</v>
      </c>
      <c r="J108" s="288" t="s">
        <v>2</v>
      </c>
      <c r="K108" s="289" t="s">
        <v>2</v>
      </c>
    </row>
    <row r="109" spans="2:11" x14ac:dyDescent="0.25">
      <c r="B109" s="290" t="s">
        <v>2</v>
      </c>
      <c r="C109" s="540" t="s">
        <v>2</v>
      </c>
      <c r="D109" s="417"/>
      <c r="E109" s="418"/>
      <c r="F109" s="291" t="s">
        <v>2</v>
      </c>
      <c r="G109" s="291" t="s">
        <v>2</v>
      </c>
      <c r="H109" s="291" t="s">
        <v>2</v>
      </c>
      <c r="I109" s="291" t="s">
        <v>2</v>
      </c>
      <c r="J109" s="291" t="s">
        <v>2</v>
      </c>
      <c r="K109" s="293" t="s">
        <v>2</v>
      </c>
    </row>
    <row r="110" spans="2:11" x14ac:dyDescent="0.25">
      <c r="B110" s="290" t="s">
        <v>2</v>
      </c>
      <c r="C110" s="540" t="s">
        <v>1197</v>
      </c>
      <c r="D110" s="417"/>
      <c r="E110" s="417"/>
      <c r="F110" s="417"/>
      <c r="G110" s="417"/>
      <c r="H110" s="417"/>
      <c r="I110" s="417"/>
      <c r="J110" s="418"/>
      <c r="K110" s="296" t="s">
        <v>2</v>
      </c>
    </row>
    <row r="111" spans="2:11" x14ac:dyDescent="0.25">
      <c r="B111" s="299" t="s">
        <v>2</v>
      </c>
      <c r="C111" s="701" t="s">
        <v>2</v>
      </c>
      <c r="D111" s="702"/>
      <c r="E111" s="703"/>
      <c r="F111" s="300" t="s">
        <v>2</v>
      </c>
      <c r="G111" s="300" t="s">
        <v>2</v>
      </c>
      <c r="H111" s="300" t="s">
        <v>2</v>
      </c>
      <c r="I111" s="300" t="s">
        <v>2</v>
      </c>
      <c r="J111" s="300" t="s">
        <v>2</v>
      </c>
      <c r="K111" s="301" t="s">
        <v>2</v>
      </c>
    </row>
    <row r="112" spans="2:11" x14ac:dyDescent="0.25">
      <c r="B112" s="302" t="s">
        <v>2</v>
      </c>
      <c r="C112" s="704" t="s">
        <v>2</v>
      </c>
      <c r="D112" s="705"/>
      <c r="E112" s="706"/>
      <c r="F112" s="303" t="s">
        <v>2</v>
      </c>
      <c r="G112" s="303" t="s">
        <v>2</v>
      </c>
      <c r="H112" s="303" t="s">
        <v>2</v>
      </c>
      <c r="I112" s="303" t="s">
        <v>2</v>
      </c>
      <c r="J112" s="303" t="s">
        <v>2</v>
      </c>
      <c r="K112" s="304" t="s">
        <v>2</v>
      </c>
    </row>
    <row r="113" ht="0" hidden="1" customHeight="1" x14ac:dyDescent="0.25"/>
  </sheetData>
  <sheetProtection password="C8A1" sheet="1" objects="1" scenarios="1"/>
  <mergeCells count="109">
    <mergeCell ref="C109:E109"/>
    <mergeCell ref="C110:J110"/>
    <mergeCell ref="C111:E111"/>
    <mergeCell ref="C112:E112"/>
    <mergeCell ref="C102:H102"/>
    <mergeCell ref="C103:F103"/>
    <mergeCell ref="C104:E104"/>
    <mergeCell ref="C105:E105"/>
    <mergeCell ref="C108:E108"/>
    <mergeCell ref="C95:D95"/>
    <mergeCell ref="C98:E98"/>
    <mergeCell ref="C99:E99"/>
    <mergeCell ref="C100:F100"/>
    <mergeCell ref="C101:F101"/>
    <mergeCell ref="C90:D90"/>
    <mergeCell ref="C91:D91"/>
    <mergeCell ref="C92:E92"/>
    <mergeCell ref="C93:E93"/>
    <mergeCell ref="C94:D94"/>
    <mergeCell ref="C85:E85"/>
    <mergeCell ref="C86:E86"/>
    <mergeCell ref="C87:E87"/>
    <mergeCell ref="C88:E88"/>
    <mergeCell ref="C89:D89"/>
    <mergeCell ref="C80:E80"/>
    <mergeCell ref="C81:E81"/>
    <mergeCell ref="C82:E82"/>
    <mergeCell ref="C83:E83"/>
    <mergeCell ref="C84:E84"/>
    <mergeCell ref="C75:E75"/>
    <mergeCell ref="C76:E76"/>
    <mergeCell ref="C77:E77"/>
    <mergeCell ref="C78:D78"/>
    <mergeCell ref="C79:D79"/>
    <mergeCell ref="C70:E70"/>
    <mergeCell ref="C71:E71"/>
    <mergeCell ref="C72:E72"/>
    <mergeCell ref="C73:E73"/>
    <mergeCell ref="C74:E74"/>
    <mergeCell ref="C65:E65"/>
    <mergeCell ref="C66:E66"/>
    <mergeCell ref="C67:E67"/>
    <mergeCell ref="C68:E68"/>
    <mergeCell ref="C69:E69"/>
    <mergeCell ref="C60:E60"/>
    <mergeCell ref="C61:E61"/>
    <mergeCell ref="C62:E62"/>
    <mergeCell ref="C63:E63"/>
    <mergeCell ref="C64:E64"/>
    <mergeCell ref="C55:D55"/>
    <mergeCell ref="C56:E56"/>
    <mergeCell ref="C57:D57"/>
    <mergeCell ref="C58:D58"/>
    <mergeCell ref="C59:D59"/>
    <mergeCell ref="C50:D50"/>
    <mergeCell ref="C51:E51"/>
    <mergeCell ref="C52:D52"/>
    <mergeCell ref="C53:D53"/>
    <mergeCell ref="C54:D54"/>
    <mergeCell ref="C45:D45"/>
    <mergeCell ref="C46:D46"/>
    <mergeCell ref="C47:D47"/>
    <mergeCell ref="C48:D48"/>
    <mergeCell ref="C49:E49"/>
    <mergeCell ref="C40:D40"/>
    <mergeCell ref="C41:D41"/>
    <mergeCell ref="C42:E42"/>
    <mergeCell ref="C43:D43"/>
    <mergeCell ref="C44:D44"/>
    <mergeCell ref="C35:D35"/>
    <mergeCell ref="C36:D36"/>
    <mergeCell ref="C37:D37"/>
    <mergeCell ref="C38:D38"/>
    <mergeCell ref="C39:D39"/>
    <mergeCell ref="C30:E30"/>
    <mergeCell ref="C31:E31"/>
    <mergeCell ref="C32:D32"/>
    <mergeCell ref="C33:E33"/>
    <mergeCell ref="C34:E34"/>
    <mergeCell ref="C25:D25"/>
    <mergeCell ref="C26:E26"/>
    <mergeCell ref="C27:E27"/>
    <mergeCell ref="C28:D28"/>
    <mergeCell ref="C29:E29"/>
    <mergeCell ref="C20:E20"/>
    <mergeCell ref="C21:D21"/>
    <mergeCell ref="C22:E22"/>
    <mergeCell ref="C23:E23"/>
    <mergeCell ref="C24:E24"/>
    <mergeCell ref="C15:E15"/>
    <mergeCell ref="C16:E16"/>
    <mergeCell ref="C17:E17"/>
    <mergeCell ref="C18:D18"/>
    <mergeCell ref="C19:E19"/>
    <mergeCell ref="C10:D10"/>
    <mergeCell ref="C11:D11"/>
    <mergeCell ref="C12:D12"/>
    <mergeCell ref="C13:D13"/>
    <mergeCell ref="C14:D14"/>
    <mergeCell ref="B5:G5"/>
    <mergeCell ref="C6:D6"/>
    <mergeCell ref="C7:D7"/>
    <mergeCell ref="C8:D8"/>
    <mergeCell ref="C9:D9"/>
    <mergeCell ref="A1:C3"/>
    <mergeCell ref="D1:L1"/>
    <mergeCell ref="D2:L2"/>
    <mergeCell ref="D3:L3"/>
    <mergeCell ref="C4:D4"/>
  </mergeCells>
  <pageMargins left="0.25" right="0.25" top="0.25" bottom="0.25" header="0.25" footer="0.2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D5" sqref="D5"/>
    </sheetView>
  </sheetViews>
  <sheetFormatPr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74"/>
      <c r="B1" s="375" t="s">
        <v>0</v>
      </c>
      <c r="C1" s="374"/>
      <c r="D1" s="374"/>
      <c r="E1" s="374"/>
    </row>
    <row r="2" spans="1:5" ht="18" customHeight="1" x14ac:dyDescent="0.25">
      <c r="A2" s="374"/>
      <c r="B2" s="375" t="s">
        <v>1</v>
      </c>
      <c r="C2" s="374"/>
      <c r="D2" s="374"/>
      <c r="E2" s="374"/>
    </row>
    <row r="3" spans="1:5" ht="18" customHeight="1" x14ac:dyDescent="0.25">
      <c r="A3" s="374"/>
      <c r="B3" s="375" t="s">
        <v>2</v>
      </c>
      <c r="C3" s="374"/>
      <c r="D3" s="374"/>
      <c r="E3" s="374"/>
    </row>
    <row r="4" spans="1:5" ht="15.75" x14ac:dyDescent="0.25">
      <c r="A4" s="411" t="s">
        <v>2</v>
      </c>
      <c r="B4" s="374"/>
      <c r="C4" s="19" t="s">
        <v>2</v>
      </c>
      <c r="D4" s="18" t="s">
        <v>2</v>
      </c>
      <c r="E4" s="19" t="s">
        <v>2</v>
      </c>
    </row>
    <row r="5" spans="1:5" ht="15.75" x14ac:dyDescent="0.25">
      <c r="A5" s="411" t="s">
        <v>119</v>
      </c>
      <c r="B5" s="374"/>
      <c r="C5" s="20" t="s">
        <v>2</v>
      </c>
      <c r="D5" s="18" t="s">
        <v>2</v>
      </c>
      <c r="E5" s="20" t="s">
        <v>2</v>
      </c>
    </row>
    <row r="6" spans="1:5" x14ac:dyDescent="0.25">
      <c r="A6" s="412" t="s">
        <v>2</v>
      </c>
      <c r="B6" s="374"/>
      <c r="C6" s="20" t="s">
        <v>2</v>
      </c>
      <c r="D6" s="21" t="s">
        <v>2</v>
      </c>
      <c r="E6" s="20" t="s">
        <v>2</v>
      </c>
    </row>
    <row r="7" spans="1:5" ht="100.5" x14ac:dyDescent="0.25">
      <c r="A7" s="413" t="s">
        <v>120</v>
      </c>
      <c r="B7" s="374"/>
      <c r="C7" s="22" t="s">
        <v>121</v>
      </c>
      <c r="D7" s="22" t="s">
        <v>122</v>
      </c>
      <c r="E7" s="22" t="s">
        <v>123</v>
      </c>
    </row>
    <row r="8" spans="1:5" ht="15.75" x14ac:dyDescent="0.25">
      <c r="A8" s="414" t="s">
        <v>2</v>
      </c>
      <c r="B8" s="374"/>
      <c r="C8" s="24" t="s">
        <v>2</v>
      </c>
      <c r="D8" s="23" t="s">
        <v>2</v>
      </c>
      <c r="E8" s="24" t="s">
        <v>2</v>
      </c>
    </row>
    <row r="9" spans="1:5" ht="114.75" x14ac:dyDescent="0.25">
      <c r="A9" s="412" t="s">
        <v>124</v>
      </c>
      <c r="B9" s="374"/>
      <c r="C9" s="21" t="s">
        <v>125</v>
      </c>
      <c r="D9" s="21" t="s">
        <v>126</v>
      </c>
      <c r="E9" s="21" t="s">
        <v>127</v>
      </c>
    </row>
    <row r="10" spans="1:5" ht="15.75" x14ac:dyDescent="0.25">
      <c r="A10" s="411" t="s">
        <v>2</v>
      </c>
      <c r="B10" s="374"/>
      <c r="C10" s="19" t="s">
        <v>2</v>
      </c>
      <c r="D10" s="18" t="s">
        <v>2</v>
      </c>
      <c r="E10" s="19" t="s">
        <v>2</v>
      </c>
    </row>
    <row r="11" spans="1:5" ht="100.5" x14ac:dyDescent="0.25">
      <c r="A11" s="413" t="s">
        <v>128</v>
      </c>
      <c r="B11" s="374"/>
      <c r="C11" s="22" t="s">
        <v>125</v>
      </c>
      <c r="D11" s="22" t="s">
        <v>129</v>
      </c>
      <c r="E11" s="22" t="s">
        <v>130</v>
      </c>
    </row>
    <row r="12" spans="1:5" ht="15.75" x14ac:dyDescent="0.25">
      <c r="A12" s="414" t="s">
        <v>2</v>
      </c>
      <c r="B12" s="374"/>
      <c r="C12" s="24" t="s">
        <v>2</v>
      </c>
      <c r="D12" s="23" t="s">
        <v>2</v>
      </c>
      <c r="E12" s="24" t="s">
        <v>2</v>
      </c>
    </row>
    <row r="13" spans="1:5" ht="114.75" x14ac:dyDescent="0.25">
      <c r="A13" s="412" t="s">
        <v>131</v>
      </c>
      <c r="B13" s="374"/>
      <c r="C13" s="21" t="s">
        <v>132</v>
      </c>
      <c r="D13" s="21" t="s">
        <v>133</v>
      </c>
      <c r="E13" s="21" t="s">
        <v>134</v>
      </c>
    </row>
    <row r="14" spans="1:5" ht="15.75" x14ac:dyDescent="0.25">
      <c r="A14" s="411" t="s">
        <v>2</v>
      </c>
      <c r="B14" s="374"/>
      <c r="C14" s="19" t="s">
        <v>2</v>
      </c>
      <c r="D14" s="18" t="s">
        <v>2</v>
      </c>
      <c r="E14" s="19" t="s">
        <v>2</v>
      </c>
    </row>
    <row r="15" spans="1:5" ht="100.5" x14ac:dyDescent="0.25">
      <c r="A15" s="412"/>
      <c r="B15" s="374"/>
      <c r="C15" s="21" t="s">
        <v>2</v>
      </c>
      <c r="D15" s="21" t="s">
        <v>2</v>
      </c>
      <c r="E15" s="21" t="s">
        <v>135</v>
      </c>
    </row>
    <row r="16" spans="1:5" ht="15.75" x14ac:dyDescent="0.25">
      <c r="A16" s="411" t="s">
        <v>2</v>
      </c>
      <c r="B16" s="374"/>
      <c r="C16" s="19" t="s">
        <v>2</v>
      </c>
      <c r="D16" s="18" t="s">
        <v>2</v>
      </c>
      <c r="E16" s="19" t="s">
        <v>2</v>
      </c>
    </row>
    <row r="17" spans="1:5" ht="86.25" x14ac:dyDescent="0.25">
      <c r="A17" s="413" t="s">
        <v>136</v>
      </c>
      <c r="B17" s="374"/>
      <c r="C17" s="347" t="s">
        <v>1199</v>
      </c>
      <c r="D17" s="22" t="s">
        <v>137</v>
      </c>
      <c r="E17" s="347" t="s">
        <v>1200</v>
      </c>
    </row>
    <row r="18" spans="1:5" ht="15.75" x14ac:dyDescent="0.25">
      <c r="A18" s="414" t="s">
        <v>2</v>
      </c>
      <c r="B18" s="374"/>
      <c r="C18" s="24" t="s">
        <v>2</v>
      </c>
      <c r="D18" s="23" t="s">
        <v>2</v>
      </c>
      <c r="E18" s="24" t="s">
        <v>2</v>
      </c>
    </row>
    <row r="19" spans="1:5" ht="100.5" x14ac:dyDescent="0.25">
      <c r="A19" s="413" t="s">
        <v>2</v>
      </c>
      <c r="B19" s="374"/>
      <c r="C19" s="22" t="s">
        <v>138</v>
      </c>
      <c r="D19" s="22" t="s">
        <v>2</v>
      </c>
      <c r="E19" s="347" t="s">
        <v>1201</v>
      </c>
    </row>
    <row r="20" spans="1:5" ht="15.75" x14ac:dyDescent="0.25">
      <c r="A20" s="414" t="s">
        <v>2</v>
      </c>
      <c r="B20" s="374"/>
      <c r="C20" s="24" t="s">
        <v>2</v>
      </c>
      <c r="D20" s="23" t="s">
        <v>2</v>
      </c>
      <c r="E20" s="24" t="s">
        <v>2</v>
      </c>
    </row>
    <row r="21" spans="1:5" ht="100.5" x14ac:dyDescent="0.25">
      <c r="A21" s="413" t="s">
        <v>2</v>
      </c>
      <c r="B21" s="374"/>
      <c r="C21" s="347" t="s">
        <v>1202</v>
      </c>
      <c r="D21" s="22" t="s">
        <v>2</v>
      </c>
      <c r="E21" s="22" t="s">
        <v>139</v>
      </c>
    </row>
    <row r="22" spans="1:5" ht="15.75" x14ac:dyDescent="0.25">
      <c r="A22" s="414" t="s">
        <v>2</v>
      </c>
      <c r="B22" s="374"/>
      <c r="C22" s="24" t="s">
        <v>2</v>
      </c>
      <c r="D22" s="23" t="s">
        <v>2</v>
      </c>
      <c r="E22" s="24" t="s">
        <v>2</v>
      </c>
    </row>
    <row r="23" spans="1:5" ht="100.5" x14ac:dyDescent="0.25">
      <c r="A23" s="413" t="s">
        <v>2</v>
      </c>
      <c r="B23" s="374"/>
      <c r="C23" s="347" t="s">
        <v>1203</v>
      </c>
      <c r="D23" s="22"/>
      <c r="E23" s="25" t="s">
        <v>2</v>
      </c>
    </row>
    <row r="24" spans="1:5" ht="15.75" x14ac:dyDescent="0.25">
      <c r="A24" s="414" t="s">
        <v>2</v>
      </c>
      <c r="B24" s="374"/>
      <c r="C24" s="24" t="s">
        <v>2</v>
      </c>
      <c r="D24" s="23" t="s">
        <v>2</v>
      </c>
      <c r="E24" s="24" t="s">
        <v>2</v>
      </c>
    </row>
    <row r="25" spans="1:5" ht="15.75" x14ac:dyDescent="0.25">
      <c r="A25" s="411" t="s">
        <v>2</v>
      </c>
      <c r="B25" s="374"/>
      <c r="C25" s="19" t="s">
        <v>2</v>
      </c>
      <c r="D25" s="18" t="s">
        <v>2</v>
      </c>
      <c r="E25" s="19" t="s">
        <v>2</v>
      </c>
    </row>
  </sheetData>
  <sheetProtection algorithmName="SHA-512" hashValue="Q3TWuup8bdJnaMe/EiOUVT225QEPReoeouLgC5F7q9JGEurC/rOqlxeDeKQJRpE23yo7oo2Da3JW0lpdZJvjCw==" saltValue="a3YXy31XMYfgSs2VXb4qdg==" spinCount="100000" sheet="1" objects="1" scenarios="1"/>
  <mergeCells count="26">
    <mergeCell ref="A25:B25"/>
    <mergeCell ref="A20:B20"/>
    <mergeCell ref="A21:B21"/>
    <mergeCell ref="A22:B22"/>
    <mergeCell ref="A23:B23"/>
    <mergeCell ref="A24:B24"/>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1:A3"/>
    <mergeCell ref="B1:E1"/>
    <mergeCell ref="B2:E2"/>
    <mergeCell ref="B3:E3"/>
    <mergeCell ref="A4:B4"/>
  </mergeCells>
  <pageMargins left="0.25" right="0.25" top="0.25" bottom="0.25" header="0.25" footer="0.2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election activeCell="J52" sqref="J52"/>
    </sheetView>
  </sheetViews>
  <sheetFormatPr defaultRowHeight="15" x14ac:dyDescent="0.25"/>
  <cols>
    <col min="1" max="1" width="1.28515625" customWidth="1"/>
    <col min="2" max="2" width="32.28515625" customWidth="1"/>
    <col min="3" max="3" width="9" customWidth="1"/>
    <col min="4" max="4" width="17.7109375" customWidth="1"/>
    <col min="5" max="5" width="18.28515625" customWidth="1"/>
    <col min="6" max="6" width="20.85546875" customWidth="1"/>
    <col min="7" max="8" width="19.140625" customWidth="1"/>
  </cols>
  <sheetData>
    <row r="1" spans="1:8" ht="18" customHeight="1" x14ac:dyDescent="0.25">
      <c r="A1" s="374"/>
      <c r="B1" s="374"/>
      <c r="C1" s="375" t="s">
        <v>0</v>
      </c>
      <c r="D1" s="374"/>
      <c r="E1" s="374"/>
      <c r="F1" s="374"/>
      <c r="G1" s="374"/>
      <c r="H1" s="374"/>
    </row>
    <row r="2" spans="1:8" ht="18" customHeight="1" x14ac:dyDescent="0.25">
      <c r="A2" s="374"/>
      <c r="B2" s="374"/>
      <c r="C2" s="375" t="s">
        <v>1</v>
      </c>
      <c r="D2" s="374"/>
      <c r="E2" s="374"/>
      <c r="F2" s="374"/>
      <c r="G2" s="374"/>
      <c r="H2" s="374"/>
    </row>
    <row r="3" spans="1:8" ht="18" customHeight="1" x14ac:dyDescent="0.25">
      <c r="A3" s="374"/>
      <c r="B3" s="374"/>
      <c r="C3" s="375" t="s">
        <v>2</v>
      </c>
      <c r="D3" s="374"/>
      <c r="E3" s="374"/>
      <c r="F3" s="374"/>
      <c r="G3" s="374"/>
      <c r="H3" s="374"/>
    </row>
    <row r="4" spans="1:8" x14ac:dyDescent="0.25">
      <c r="A4" s="6" t="s">
        <v>2</v>
      </c>
      <c r="B4" s="381" t="s">
        <v>2</v>
      </c>
      <c r="C4" s="374"/>
      <c r="D4" s="6" t="s">
        <v>2</v>
      </c>
      <c r="E4" s="6" t="s">
        <v>2</v>
      </c>
      <c r="F4" s="6" t="s">
        <v>2</v>
      </c>
      <c r="G4" s="6" t="s">
        <v>2</v>
      </c>
      <c r="H4" s="6" t="s">
        <v>2</v>
      </c>
    </row>
    <row r="5" spans="1:8" x14ac:dyDescent="0.25">
      <c r="A5" s="6" t="s">
        <v>2</v>
      </c>
      <c r="B5" s="376" t="s">
        <v>140</v>
      </c>
      <c r="C5" s="374"/>
      <c r="D5" s="6" t="s">
        <v>2</v>
      </c>
      <c r="E5" s="6" t="s">
        <v>2</v>
      </c>
      <c r="F5" s="6" t="s">
        <v>2</v>
      </c>
      <c r="G5" s="6" t="s">
        <v>2</v>
      </c>
      <c r="H5" s="6" t="s">
        <v>2</v>
      </c>
    </row>
    <row r="6" spans="1:8" x14ac:dyDescent="0.25">
      <c r="A6" s="6" t="s">
        <v>2</v>
      </c>
      <c r="B6" s="381" t="s">
        <v>2</v>
      </c>
      <c r="C6" s="374"/>
      <c r="D6" s="6" t="s">
        <v>2</v>
      </c>
      <c r="E6" s="6" t="s">
        <v>2</v>
      </c>
      <c r="F6" s="6" t="s">
        <v>2</v>
      </c>
      <c r="G6" s="6" t="s">
        <v>2</v>
      </c>
      <c r="H6" s="6" t="s">
        <v>2</v>
      </c>
    </row>
    <row r="7" spans="1:8" x14ac:dyDescent="0.25">
      <c r="A7" s="6" t="s">
        <v>2</v>
      </c>
      <c r="B7" s="415" t="s">
        <v>141</v>
      </c>
      <c r="C7" s="374"/>
      <c r="D7" s="6" t="s">
        <v>2</v>
      </c>
      <c r="E7" s="6" t="s">
        <v>2</v>
      </c>
      <c r="F7" s="6" t="s">
        <v>2</v>
      </c>
      <c r="G7" s="6" t="s">
        <v>2</v>
      </c>
      <c r="H7" s="6" t="s">
        <v>2</v>
      </c>
    </row>
    <row r="8" spans="1:8" x14ac:dyDescent="0.25">
      <c r="A8" s="6" t="s">
        <v>2</v>
      </c>
      <c r="B8" s="381" t="s">
        <v>2</v>
      </c>
      <c r="C8" s="374"/>
      <c r="D8" s="6" t="s">
        <v>2</v>
      </c>
      <c r="E8" s="6" t="s">
        <v>2</v>
      </c>
      <c r="F8" s="6" t="s">
        <v>2</v>
      </c>
      <c r="G8" s="6" t="s">
        <v>2</v>
      </c>
      <c r="H8" s="6" t="s">
        <v>2</v>
      </c>
    </row>
    <row r="9" spans="1:8" ht="16.5" customHeight="1" x14ac:dyDescent="0.25">
      <c r="A9" s="6" t="s">
        <v>2</v>
      </c>
      <c r="B9" s="416" t="s">
        <v>141</v>
      </c>
      <c r="C9" s="417"/>
      <c r="D9" s="417"/>
      <c r="E9" s="417"/>
      <c r="F9" s="417"/>
      <c r="G9" s="417"/>
      <c r="H9" s="418"/>
    </row>
    <row r="10" spans="1:8" ht="36.950000000000003" customHeight="1" x14ac:dyDescent="0.25">
      <c r="A10" s="6" t="s">
        <v>2</v>
      </c>
      <c r="B10" s="419" t="s">
        <v>142</v>
      </c>
      <c r="C10" s="374"/>
      <c r="D10" s="374"/>
      <c r="E10" s="374"/>
      <c r="F10" s="374"/>
      <c r="G10" s="374"/>
      <c r="H10" s="28" t="s">
        <v>143</v>
      </c>
    </row>
    <row r="11" spans="1:8" x14ac:dyDescent="0.25">
      <c r="A11" s="6" t="s">
        <v>2</v>
      </c>
      <c r="B11" s="381" t="s">
        <v>2</v>
      </c>
      <c r="C11" s="374"/>
      <c r="D11" s="6" t="s">
        <v>2</v>
      </c>
      <c r="E11" s="6" t="s">
        <v>2</v>
      </c>
      <c r="F11" s="6" t="s">
        <v>2</v>
      </c>
      <c r="G11" s="6" t="s">
        <v>2</v>
      </c>
      <c r="H11" s="6" t="s">
        <v>2</v>
      </c>
    </row>
    <row r="12" spans="1:8" ht="16.7" customHeight="1" x14ac:dyDescent="0.25">
      <c r="A12" s="6" t="s">
        <v>2</v>
      </c>
      <c r="B12" s="380" t="s">
        <v>144</v>
      </c>
      <c r="C12" s="374"/>
      <c r="D12" s="374"/>
      <c r="E12" s="374"/>
      <c r="F12" s="374"/>
      <c r="G12" s="374"/>
      <c r="H12" s="374"/>
    </row>
    <row r="13" spans="1:8" x14ac:dyDescent="0.25">
      <c r="A13" s="6" t="s">
        <v>2</v>
      </c>
      <c r="B13" s="381" t="s">
        <v>2</v>
      </c>
      <c r="C13" s="374"/>
      <c r="D13" s="6" t="s">
        <v>2</v>
      </c>
      <c r="E13" s="6" t="s">
        <v>2</v>
      </c>
      <c r="F13" s="6" t="s">
        <v>2</v>
      </c>
      <c r="G13" s="6" t="s">
        <v>2</v>
      </c>
      <c r="H13" s="6" t="s">
        <v>2</v>
      </c>
    </row>
    <row r="14" spans="1:8" x14ac:dyDescent="0.25">
      <c r="A14" s="6" t="s">
        <v>2</v>
      </c>
      <c r="B14" s="415" t="s">
        <v>145</v>
      </c>
      <c r="C14" s="374"/>
      <c r="D14" s="6" t="s">
        <v>2</v>
      </c>
      <c r="E14" s="6" t="s">
        <v>2</v>
      </c>
      <c r="F14" s="6" t="s">
        <v>2</v>
      </c>
      <c r="G14" s="6" t="s">
        <v>2</v>
      </c>
      <c r="H14" s="6" t="s">
        <v>2</v>
      </c>
    </row>
    <row r="15" spans="1:8" x14ac:dyDescent="0.25">
      <c r="A15" s="6" t="s">
        <v>2</v>
      </c>
      <c r="B15" s="381" t="s">
        <v>2</v>
      </c>
      <c r="C15" s="374"/>
      <c r="D15" s="6" t="s">
        <v>2</v>
      </c>
      <c r="E15" s="6" t="s">
        <v>2</v>
      </c>
      <c r="F15" s="6" t="s">
        <v>2</v>
      </c>
      <c r="G15" s="6" t="s">
        <v>2</v>
      </c>
      <c r="H15" s="6" t="s">
        <v>2</v>
      </c>
    </row>
    <row r="16" spans="1:8" ht="72" customHeight="1" x14ac:dyDescent="0.25">
      <c r="A16" s="6" t="s">
        <v>2</v>
      </c>
      <c r="B16" s="419" t="s">
        <v>146</v>
      </c>
      <c r="C16" s="374"/>
      <c r="D16" s="374"/>
      <c r="E16" s="374"/>
      <c r="F16" s="374"/>
      <c r="G16" s="374"/>
      <c r="H16" s="374"/>
    </row>
    <row r="17" spans="1:8" x14ac:dyDescent="0.25">
      <c r="A17" s="6" t="s">
        <v>2</v>
      </c>
      <c r="B17" s="381" t="s">
        <v>2</v>
      </c>
      <c r="C17" s="374"/>
      <c r="D17" s="6" t="s">
        <v>2</v>
      </c>
      <c r="E17" s="6" t="s">
        <v>2</v>
      </c>
      <c r="F17" s="6" t="s">
        <v>2</v>
      </c>
      <c r="G17" s="6" t="s">
        <v>2</v>
      </c>
      <c r="H17" s="6" t="s">
        <v>2</v>
      </c>
    </row>
    <row r="18" spans="1:8" ht="16.5" customHeight="1" x14ac:dyDescent="0.25">
      <c r="A18" s="6" t="s">
        <v>2</v>
      </c>
      <c r="B18" s="416" t="s">
        <v>147</v>
      </c>
      <c r="C18" s="417"/>
      <c r="D18" s="417"/>
      <c r="E18" s="417"/>
      <c r="F18" s="417"/>
      <c r="G18" s="417"/>
      <c r="H18" s="418"/>
    </row>
    <row r="19" spans="1:8" ht="16.5" customHeight="1" x14ac:dyDescent="0.25">
      <c r="A19" s="6" t="s">
        <v>2</v>
      </c>
      <c r="B19" s="420" t="s">
        <v>111</v>
      </c>
      <c r="C19" s="417"/>
      <c r="D19" s="417"/>
      <c r="E19" s="417"/>
      <c r="F19" s="417"/>
      <c r="G19" s="418"/>
      <c r="H19" s="30">
        <v>6517524646.96</v>
      </c>
    </row>
    <row r="20" spans="1:8" ht="16.5" customHeight="1" x14ac:dyDescent="0.25">
      <c r="A20" s="6" t="s">
        <v>2</v>
      </c>
      <c r="B20" s="421" t="s">
        <v>148</v>
      </c>
      <c r="C20" s="417"/>
      <c r="D20" s="417"/>
      <c r="E20" s="417"/>
      <c r="F20" s="417"/>
      <c r="G20" s="418"/>
      <c r="H20" s="32">
        <v>671353547.10000002</v>
      </c>
    </row>
    <row r="21" spans="1:8" x14ac:dyDescent="0.25">
      <c r="A21" s="6" t="s">
        <v>2</v>
      </c>
      <c r="B21" s="420" t="s">
        <v>149</v>
      </c>
      <c r="C21" s="417"/>
      <c r="D21" s="417"/>
      <c r="E21" s="417"/>
      <c r="F21" s="417"/>
      <c r="G21" s="418"/>
      <c r="H21" s="33" t="s">
        <v>150</v>
      </c>
    </row>
    <row r="22" spans="1:8" x14ac:dyDescent="0.25">
      <c r="A22" s="6" t="s">
        <v>2</v>
      </c>
      <c r="B22" s="422" t="s">
        <v>2</v>
      </c>
      <c r="C22" s="418"/>
      <c r="D22" s="34" t="s">
        <v>2</v>
      </c>
      <c r="E22" s="34" t="s">
        <v>2</v>
      </c>
      <c r="F22" s="34" t="s">
        <v>2</v>
      </c>
      <c r="G22" s="34" t="s">
        <v>2</v>
      </c>
      <c r="H22" s="34" t="s">
        <v>2</v>
      </c>
    </row>
    <row r="23" spans="1:8" x14ac:dyDescent="0.25">
      <c r="A23" s="6" t="s">
        <v>2</v>
      </c>
      <c r="B23" s="423" t="s">
        <v>151</v>
      </c>
      <c r="C23" s="418"/>
      <c r="D23" s="34" t="s">
        <v>2</v>
      </c>
      <c r="E23" s="34" t="s">
        <v>2</v>
      </c>
      <c r="F23" s="34" t="s">
        <v>2</v>
      </c>
      <c r="G23" s="34" t="s">
        <v>2</v>
      </c>
      <c r="H23" s="34" t="s">
        <v>2</v>
      </c>
    </row>
    <row r="24" spans="1:8" x14ac:dyDescent="0.25">
      <c r="A24" s="6" t="s">
        <v>2</v>
      </c>
      <c r="B24" s="422" t="s">
        <v>2</v>
      </c>
      <c r="C24" s="418"/>
      <c r="D24" s="34" t="s">
        <v>2</v>
      </c>
      <c r="E24" s="34" t="s">
        <v>2</v>
      </c>
      <c r="F24" s="34" t="s">
        <v>2</v>
      </c>
      <c r="G24" s="34" t="s">
        <v>2</v>
      </c>
      <c r="H24" s="34" t="s">
        <v>2</v>
      </c>
    </row>
    <row r="25" spans="1:8" ht="36" x14ac:dyDescent="0.25">
      <c r="A25" s="6" t="s">
        <v>2</v>
      </c>
      <c r="B25" s="424" t="s">
        <v>151</v>
      </c>
      <c r="C25" s="418"/>
      <c r="D25" s="37" t="s">
        <v>152</v>
      </c>
      <c r="E25" s="37" t="s">
        <v>153</v>
      </c>
      <c r="F25" s="37" t="s">
        <v>111</v>
      </c>
      <c r="G25" s="37" t="s">
        <v>154</v>
      </c>
      <c r="H25" s="37" t="s">
        <v>155</v>
      </c>
    </row>
    <row r="26" spans="1:8" x14ac:dyDescent="0.25">
      <c r="A26" s="6" t="s">
        <v>2</v>
      </c>
      <c r="B26" s="425" t="s">
        <v>96</v>
      </c>
      <c r="C26" s="374"/>
      <c r="D26" s="39">
        <v>1236</v>
      </c>
      <c r="E26" s="40">
        <v>2.9568033988885702E-3</v>
      </c>
      <c r="F26" s="41">
        <v>19167832.079999998</v>
      </c>
      <c r="G26" s="40">
        <v>2.9409681003570187E-3</v>
      </c>
      <c r="H26" s="41">
        <v>19484625.329999998</v>
      </c>
    </row>
    <row r="27" spans="1:8" x14ac:dyDescent="0.25">
      <c r="A27" s="6" t="s">
        <v>2</v>
      </c>
      <c r="B27" s="380" t="s">
        <v>156</v>
      </c>
      <c r="C27" s="374"/>
      <c r="D27" s="42">
        <v>39048</v>
      </c>
      <c r="E27" s="43">
        <v>9.3412021941586404E-2</v>
      </c>
      <c r="F27" s="44">
        <v>182369104.31999999</v>
      </c>
      <c r="G27" s="43">
        <v>2.7981344789399957E-2</v>
      </c>
      <c r="H27" s="44">
        <v>174202115.24000001</v>
      </c>
    </row>
    <row r="28" spans="1:8" x14ac:dyDescent="0.25">
      <c r="A28" s="6" t="s">
        <v>2</v>
      </c>
      <c r="B28" s="426" t="s">
        <v>115</v>
      </c>
      <c r="C28" s="374"/>
      <c r="D28" s="46">
        <v>40284</v>
      </c>
      <c r="E28" s="47">
        <v>9.6368825340475001E-2</v>
      </c>
      <c r="F28" s="48">
        <v>201536936.40000001</v>
      </c>
      <c r="G28" s="47">
        <v>3.0922312889756977E-2</v>
      </c>
      <c r="H28" s="48">
        <v>193686740.56999999</v>
      </c>
    </row>
    <row r="29" spans="1:8" x14ac:dyDescent="0.25">
      <c r="A29" s="6" t="s">
        <v>2</v>
      </c>
      <c r="B29" s="380" t="s">
        <v>2</v>
      </c>
      <c r="C29" s="374"/>
      <c r="D29" s="2" t="s">
        <v>2</v>
      </c>
      <c r="E29" s="2" t="s">
        <v>2</v>
      </c>
      <c r="F29" s="2" t="s">
        <v>2</v>
      </c>
      <c r="G29" s="2" t="s">
        <v>2</v>
      </c>
      <c r="H29" s="2" t="s">
        <v>2</v>
      </c>
    </row>
    <row r="30" spans="1:8" x14ac:dyDescent="0.25">
      <c r="A30" s="6" t="s">
        <v>2</v>
      </c>
      <c r="B30" s="380" t="s">
        <v>157</v>
      </c>
      <c r="C30" s="374"/>
      <c r="D30" s="374"/>
      <c r="E30" s="374"/>
      <c r="F30" s="374"/>
      <c r="G30" s="374"/>
      <c r="H30" s="374"/>
    </row>
    <row r="31" spans="1:8" x14ac:dyDescent="0.25">
      <c r="A31" s="6" t="s">
        <v>2</v>
      </c>
      <c r="B31" s="415" t="s">
        <v>2</v>
      </c>
      <c r="C31" s="374"/>
      <c r="D31" s="6" t="s">
        <v>2</v>
      </c>
      <c r="E31" s="6" t="s">
        <v>2</v>
      </c>
      <c r="F31" s="6" t="s">
        <v>2</v>
      </c>
      <c r="G31" s="6" t="s">
        <v>2</v>
      </c>
      <c r="H31" s="6" t="s">
        <v>2</v>
      </c>
    </row>
    <row r="32" spans="1:8" x14ac:dyDescent="0.25">
      <c r="A32" s="34" t="s">
        <v>2</v>
      </c>
      <c r="B32" s="423" t="s">
        <v>158</v>
      </c>
      <c r="C32" s="418"/>
      <c r="D32" s="34" t="s">
        <v>2</v>
      </c>
      <c r="E32" s="34" t="s">
        <v>2</v>
      </c>
      <c r="F32" s="34" t="s">
        <v>2</v>
      </c>
      <c r="G32" s="34" t="s">
        <v>2</v>
      </c>
      <c r="H32" s="34" t="s">
        <v>2</v>
      </c>
    </row>
    <row r="33" spans="1:8" x14ac:dyDescent="0.25">
      <c r="A33" s="34" t="s">
        <v>2</v>
      </c>
      <c r="B33" s="422" t="s">
        <v>2</v>
      </c>
      <c r="C33" s="418"/>
      <c r="D33" s="34" t="s">
        <v>2</v>
      </c>
      <c r="E33" s="34" t="s">
        <v>2</v>
      </c>
      <c r="F33" s="34" t="s">
        <v>2</v>
      </c>
      <c r="G33" s="34" t="s">
        <v>2</v>
      </c>
      <c r="H33" s="34" t="s">
        <v>2</v>
      </c>
    </row>
    <row r="34" spans="1:8" ht="36" x14ac:dyDescent="0.25">
      <c r="A34" s="34" t="s">
        <v>2</v>
      </c>
      <c r="B34" s="424" t="s">
        <v>158</v>
      </c>
      <c r="C34" s="418"/>
      <c r="D34" s="37" t="s">
        <v>152</v>
      </c>
      <c r="E34" s="37" t="s">
        <v>153</v>
      </c>
      <c r="F34" s="37" t="s">
        <v>111</v>
      </c>
      <c r="G34" s="37" t="s">
        <v>154</v>
      </c>
      <c r="H34" s="37" t="s">
        <v>159</v>
      </c>
    </row>
    <row r="35" spans="1:8" x14ac:dyDescent="0.25">
      <c r="A35" s="34" t="s">
        <v>2</v>
      </c>
      <c r="B35" s="420" t="s">
        <v>96</v>
      </c>
      <c r="C35" s="418"/>
      <c r="D35" s="49">
        <v>0</v>
      </c>
      <c r="E35" s="50">
        <v>0</v>
      </c>
      <c r="F35" s="51">
        <v>0</v>
      </c>
      <c r="G35" s="50">
        <v>0</v>
      </c>
      <c r="H35" s="51">
        <v>0</v>
      </c>
    </row>
    <row r="36" spans="1:8" x14ac:dyDescent="0.25">
      <c r="A36" s="34" t="s">
        <v>2</v>
      </c>
      <c r="B36" s="421" t="s">
        <v>156</v>
      </c>
      <c r="C36" s="418"/>
      <c r="D36" s="52">
        <v>913</v>
      </c>
      <c r="E36" s="53">
        <v>2.1841112485317701E-3</v>
      </c>
      <c r="F36" s="54">
        <v>10428258.33</v>
      </c>
      <c r="G36" s="53">
        <v>1.6000335855828488E-3</v>
      </c>
      <c r="H36" s="54">
        <v>10237050.43</v>
      </c>
    </row>
    <row r="37" spans="1:8" x14ac:dyDescent="0.25">
      <c r="A37" s="34" t="s">
        <v>2</v>
      </c>
      <c r="B37" s="427" t="s">
        <v>115</v>
      </c>
      <c r="C37" s="418"/>
      <c r="D37" s="56">
        <v>913</v>
      </c>
      <c r="E37" s="57">
        <v>2.1841112485317701E-3</v>
      </c>
      <c r="F37" s="30">
        <v>10428258.33</v>
      </c>
      <c r="G37" s="57">
        <v>1.6000335855828488E-3</v>
      </c>
      <c r="H37" s="30">
        <v>10237050.43</v>
      </c>
    </row>
    <row r="38" spans="1:8" x14ac:dyDescent="0.25">
      <c r="A38" s="34" t="s">
        <v>2</v>
      </c>
      <c r="B38" s="421" t="s">
        <v>2</v>
      </c>
      <c r="C38" s="418"/>
      <c r="D38" s="31" t="s">
        <v>2</v>
      </c>
      <c r="E38" s="31" t="s">
        <v>2</v>
      </c>
      <c r="F38" s="31" t="s">
        <v>2</v>
      </c>
      <c r="G38" s="31" t="s">
        <v>2</v>
      </c>
      <c r="H38" s="31" t="s">
        <v>2</v>
      </c>
    </row>
    <row r="39" spans="1:8" x14ac:dyDescent="0.25">
      <c r="A39" s="34" t="s">
        <v>2</v>
      </c>
      <c r="B39" s="423" t="s">
        <v>160</v>
      </c>
      <c r="C39" s="418"/>
      <c r="D39" s="31" t="s">
        <v>2</v>
      </c>
      <c r="E39" s="31" t="s">
        <v>2</v>
      </c>
      <c r="F39" s="31" t="s">
        <v>2</v>
      </c>
      <c r="G39" s="31" t="s">
        <v>2</v>
      </c>
      <c r="H39" s="31" t="s">
        <v>2</v>
      </c>
    </row>
    <row r="40" spans="1:8" x14ac:dyDescent="0.25">
      <c r="A40" s="34" t="s">
        <v>2</v>
      </c>
      <c r="B40" s="421" t="s">
        <v>2</v>
      </c>
      <c r="C40" s="418"/>
      <c r="D40" s="31" t="s">
        <v>2</v>
      </c>
      <c r="E40" s="31" t="s">
        <v>2</v>
      </c>
      <c r="F40" s="31" t="s">
        <v>2</v>
      </c>
      <c r="G40" s="31" t="s">
        <v>2</v>
      </c>
      <c r="H40" s="31" t="s">
        <v>2</v>
      </c>
    </row>
    <row r="41" spans="1:8" ht="36" x14ac:dyDescent="0.25">
      <c r="A41" s="34" t="s">
        <v>2</v>
      </c>
      <c r="B41" s="424" t="s">
        <v>160</v>
      </c>
      <c r="C41" s="418"/>
      <c r="D41" s="37" t="s">
        <v>152</v>
      </c>
      <c r="E41" s="37" t="s">
        <v>153</v>
      </c>
      <c r="F41" s="37" t="s">
        <v>111</v>
      </c>
      <c r="G41" s="37" t="s">
        <v>154</v>
      </c>
      <c r="H41" s="37" t="s">
        <v>155</v>
      </c>
    </row>
    <row r="42" spans="1:8" x14ac:dyDescent="0.25">
      <c r="A42" s="34" t="s">
        <v>2</v>
      </c>
      <c r="B42" s="421" t="s">
        <v>161</v>
      </c>
      <c r="C42" s="418"/>
      <c r="D42" s="58">
        <v>2393</v>
      </c>
      <c r="E42" s="53">
        <v>5.7246201727672698E-3</v>
      </c>
      <c r="F42" s="54">
        <v>30495081.550000001</v>
      </c>
      <c r="G42" s="53">
        <v>4.6789361301800315E-3</v>
      </c>
      <c r="H42" s="54">
        <v>31435951.309999999</v>
      </c>
    </row>
    <row r="43" spans="1:8" x14ac:dyDescent="0.25">
      <c r="A43" s="34" t="s">
        <v>2</v>
      </c>
      <c r="B43" s="420" t="s">
        <v>162</v>
      </c>
      <c r="C43" s="418"/>
      <c r="D43" s="59">
        <v>2393</v>
      </c>
      <c r="E43" s="50">
        <v>5.7246201727672698E-3</v>
      </c>
      <c r="F43" s="51">
        <v>30495081.550000001</v>
      </c>
      <c r="G43" s="50">
        <v>4.6789361301800315E-3</v>
      </c>
      <c r="H43" s="51">
        <v>31435951.309999999</v>
      </c>
    </row>
    <row r="44" spans="1:8" x14ac:dyDescent="0.25">
      <c r="A44" s="34" t="s">
        <v>2</v>
      </c>
      <c r="B44" s="421" t="s">
        <v>163</v>
      </c>
      <c r="C44" s="418"/>
      <c r="D44" s="58">
        <v>23824</v>
      </c>
      <c r="E44" s="53">
        <v>5.6992624737153101E-2</v>
      </c>
      <c r="F44" s="54">
        <v>320718916.32999998</v>
      </c>
      <c r="G44" s="53">
        <v>4.9208700189510513E-2</v>
      </c>
      <c r="H44" s="54">
        <v>331239552.87</v>
      </c>
    </row>
    <row r="45" spans="1:8" x14ac:dyDescent="0.25">
      <c r="A45" s="34" t="s">
        <v>2</v>
      </c>
      <c r="B45" s="427" t="s">
        <v>164</v>
      </c>
      <c r="C45" s="418"/>
      <c r="D45" s="60">
        <v>26217</v>
      </c>
      <c r="E45" s="57">
        <v>6.2717244909920394E-2</v>
      </c>
      <c r="F45" s="30">
        <v>351213997.88</v>
      </c>
      <c r="G45" s="57">
        <v>5.3887636319690548E-2</v>
      </c>
      <c r="H45" s="30">
        <v>362675504.18000001</v>
      </c>
    </row>
    <row r="46" spans="1:8" x14ac:dyDescent="0.25">
      <c r="A46" s="34" t="s">
        <v>2</v>
      </c>
      <c r="B46" s="423" t="s">
        <v>2</v>
      </c>
      <c r="C46" s="418"/>
      <c r="D46" s="34" t="s">
        <v>2</v>
      </c>
      <c r="E46" s="34" t="s">
        <v>2</v>
      </c>
      <c r="F46" s="34" t="s">
        <v>2</v>
      </c>
      <c r="G46" s="34" t="s">
        <v>2</v>
      </c>
      <c r="H46" s="34" t="s">
        <v>2</v>
      </c>
    </row>
    <row r="47" spans="1:8" x14ac:dyDescent="0.25">
      <c r="A47" s="34" t="s">
        <v>2</v>
      </c>
      <c r="B47" s="428" t="s">
        <v>165</v>
      </c>
      <c r="C47" s="417"/>
      <c r="D47" s="417"/>
      <c r="E47" s="417"/>
      <c r="F47" s="417"/>
      <c r="G47" s="417"/>
      <c r="H47" s="418"/>
    </row>
    <row r="48" spans="1:8" x14ac:dyDescent="0.25">
      <c r="A48" s="34" t="s">
        <v>2</v>
      </c>
      <c r="B48" s="423" t="s">
        <v>2</v>
      </c>
      <c r="C48" s="418"/>
      <c r="D48" s="34" t="s">
        <v>2</v>
      </c>
      <c r="E48" s="34" t="s">
        <v>2</v>
      </c>
      <c r="F48" s="34" t="s">
        <v>2</v>
      </c>
      <c r="G48" s="34" t="s">
        <v>2</v>
      </c>
      <c r="H48" s="34" t="s">
        <v>2</v>
      </c>
    </row>
    <row r="49" spans="1:8" x14ac:dyDescent="0.25">
      <c r="A49" s="34" t="s">
        <v>2</v>
      </c>
      <c r="B49" s="423" t="s">
        <v>166</v>
      </c>
      <c r="C49" s="418"/>
      <c r="D49" s="34" t="s">
        <v>2</v>
      </c>
      <c r="E49" s="34" t="s">
        <v>2</v>
      </c>
      <c r="F49" s="34" t="s">
        <v>2</v>
      </c>
      <c r="G49" s="34" t="s">
        <v>2</v>
      </c>
      <c r="H49" s="34" t="s">
        <v>2</v>
      </c>
    </row>
    <row r="50" spans="1:8" x14ac:dyDescent="0.25">
      <c r="A50" s="34" t="s">
        <v>2</v>
      </c>
      <c r="B50" s="422" t="s">
        <v>2</v>
      </c>
      <c r="C50" s="418"/>
      <c r="D50" s="34" t="s">
        <v>2</v>
      </c>
      <c r="E50" s="34" t="s">
        <v>2</v>
      </c>
      <c r="F50" s="34" t="s">
        <v>2</v>
      </c>
      <c r="G50" s="34" t="s">
        <v>2</v>
      </c>
      <c r="H50" s="34" t="s">
        <v>2</v>
      </c>
    </row>
    <row r="51" spans="1:8" ht="36" x14ac:dyDescent="0.25">
      <c r="A51" s="34" t="s">
        <v>2</v>
      </c>
      <c r="B51" s="424" t="s">
        <v>166</v>
      </c>
      <c r="C51" s="418"/>
      <c r="D51" s="37" t="s">
        <v>152</v>
      </c>
      <c r="E51" s="37" t="s">
        <v>153</v>
      </c>
      <c r="F51" s="37" t="s">
        <v>111</v>
      </c>
      <c r="G51" s="37" t="s">
        <v>154</v>
      </c>
      <c r="H51" s="37" t="s">
        <v>167</v>
      </c>
    </row>
    <row r="52" spans="1:8" x14ac:dyDescent="0.25">
      <c r="A52" s="34" t="s">
        <v>2</v>
      </c>
      <c r="B52" s="420" t="s">
        <v>96</v>
      </c>
      <c r="C52" s="418"/>
      <c r="D52" s="49">
        <v>51</v>
      </c>
      <c r="E52" s="50">
        <v>1.22004023740548E-4</v>
      </c>
      <c r="F52" s="51">
        <v>870584.7</v>
      </c>
      <c r="G52" s="50">
        <v>1.335759735724315E-4</v>
      </c>
      <c r="H52" s="51">
        <v>847489.82</v>
      </c>
    </row>
    <row r="53" spans="1:8" x14ac:dyDescent="0.25">
      <c r="A53" s="34" t="s">
        <v>2</v>
      </c>
      <c r="B53" s="421" t="s">
        <v>156</v>
      </c>
      <c r="C53" s="418"/>
      <c r="D53" s="52">
        <v>36915</v>
      </c>
      <c r="E53" s="53">
        <v>8.8309383066319996E-2</v>
      </c>
      <c r="F53" s="54">
        <v>514448334.97000003</v>
      </c>
      <c r="G53" s="53">
        <v>7.8933086230821792E-2</v>
      </c>
      <c r="H53" s="54">
        <v>505043644.45999998</v>
      </c>
    </row>
    <row r="54" spans="1:8" x14ac:dyDescent="0.25">
      <c r="A54" s="34" t="s">
        <v>2</v>
      </c>
      <c r="B54" s="427" t="s">
        <v>115</v>
      </c>
      <c r="C54" s="418"/>
      <c r="D54" s="56">
        <v>36966</v>
      </c>
      <c r="E54" s="57">
        <v>8.8431387090060501E-2</v>
      </c>
      <c r="F54" s="30">
        <v>515318919.67000002</v>
      </c>
      <c r="G54" s="57">
        <v>7.906666220439422E-2</v>
      </c>
      <c r="H54" s="30">
        <f>SUM(H52:H53)</f>
        <v>505891134.27999997</v>
      </c>
    </row>
    <row r="55" spans="1:8" x14ac:dyDescent="0.25">
      <c r="A55" s="34" t="s">
        <v>2</v>
      </c>
      <c r="B55" s="421" t="s">
        <v>2</v>
      </c>
      <c r="C55" s="418"/>
      <c r="D55" s="31" t="s">
        <v>2</v>
      </c>
      <c r="E55" s="31" t="s">
        <v>2</v>
      </c>
      <c r="F55" s="31" t="s">
        <v>2</v>
      </c>
      <c r="G55" s="31" t="s">
        <v>2</v>
      </c>
      <c r="H55" s="31" t="s">
        <v>2</v>
      </c>
    </row>
    <row r="56" spans="1:8" x14ac:dyDescent="0.25">
      <c r="A56" s="34" t="s">
        <v>2</v>
      </c>
      <c r="B56" s="421" t="s">
        <v>168</v>
      </c>
      <c r="C56" s="417"/>
      <c r="D56" s="417"/>
      <c r="E56" s="417"/>
      <c r="F56" s="417"/>
      <c r="G56" s="417"/>
      <c r="H56" s="418"/>
    </row>
    <row r="57" spans="1:8" x14ac:dyDescent="0.25">
      <c r="A57" s="34" t="s">
        <v>2</v>
      </c>
      <c r="B57" s="421" t="s">
        <v>2</v>
      </c>
      <c r="C57" s="418"/>
      <c r="D57" s="31" t="s">
        <v>2</v>
      </c>
      <c r="E57" s="31" t="s">
        <v>2</v>
      </c>
      <c r="F57" s="31" t="s">
        <v>2</v>
      </c>
      <c r="G57" s="31" t="s">
        <v>2</v>
      </c>
      <c r="H57" s="31" t="s">
        <v>2</v>
      </c>
    </row>
    <row r="58" spans="1:8" x14ac:dyDescent="0.25">
      <c r="A58" s="34" t="s">
        <v>2</v>
      </c>
      <c r="B58" s="423" t="s">
        <v>169</v>
      </c>
      <c r="C58" s="418"/>
      <c r="D58" s="31" t="s">
        <v>2</v>
      </c>
      <c r="E58" s="31" t="s">
        <v>2</v>
      </c>
      <c r="F58" s="31" t="s">
        <v>2</v>
      </c>
      <c r="G58" s="31" t="s">
        <v>2</v>
      </c>
      <c r="H58" s="31" t="s">
        <v>2</v>
      </c>
    </row>
    <row r="59" spans="1:8" x14ac:dyDescent="0.25">
      <c r="A59" s="34" t="s">
        <v>2</v>
      </c>
      <c r="B59" s="421" t="s">
        <v>2</v>
      </c>
      <c r="C59" s="418"/>
      <c r="D59" s="31" t="s">
        <v>2</v>
      </c>
      <c r="E59" s="31" t="s">
        <v>2</v>
      </c>
      <c r="F59" s="31" t="s">
        <v>2</v>
      </c>
      <c r="G59" s="31" t="s">
        <v>2</v>
      </c>
      <c r="H59" s="31" t="s">
        <v>2</v>
      </c>
    </row>
    <row r="60" spans="1:8" ht="24" x14ac:dyDescent="0.25">
      <c r="A60" s="6" t="s">
        <v>2</v>
      </c>
      <c r="B60" s="424" t="s">
        <v>170</v>
      </c>
      <c r="C60" s="418"/>
      <c r="D60" s="37" t="s">
        <v>171</v>
      </c>
      <c r="E60" s="37" t="s">
        <v>172</v>
      </c>
      <c r="F60" s="37" t="s">
        <v>173</v>
      </c>
      <c r="G60" s="429" t="s">
        <v>174</v>
      </c>
      <c r="H60" s="418"/>
    </row>
    <row r="61" spans="1:8" x14ac:dyDescent="0.25">
      <c r="A61" s="6" t="s">
        <v>2</v>
      </c>
      <c r="B61" s="420" t="s">
        <v>2</v>
      </c>
      <c r="C61" s="418"/>
      <c r="D61" s="29" t="s">
        <v>2</v>
      </c>
      <c r="E61" s="29" t="s">
        <v>2</v>
      </c>
      <c r="F61" s="29" t="s">
        <v>2</v>
      </c>
      <c r="G61" s="420" t="s">
        <v>2</v>
      </c>
      <c r="H61" s="418"/>
    </row>
    <row r="62" spans="1:8" x14ac:dyDescent="0.25">
      <c r="A62" s="6" t="s">
        <v>2</v>
      </c>
      <c r="B62" s="421" t="s">
        <v>2</v>
      </c>
      <c r="C62" s="418"/>
      <c r="D62" s="31" t="s">
        <v>2</v>
      </c>
      <c r="E62" s="31" t="s">
        <v>2</v>
      </c>
      <c r="F62" s="31" t="s">
        <v>2</v>
      </c>
      <c r="G62" s="421" t="s">
        <v>2</v>
      </c>
      <c r="H62" s="418"/>
    </row>
    <row r="63" spans="1:8" x14ac:dyDescent="0.25">
      <c r="A63" s="6" t="s">
        <v>2</v>
      </c>
      <c r="B63" s="420" t="s">
        <v>2</v>
      </c>
      <c r="C63" s="418"/>
      <c r="D63" s="29" t="s">
        <v>2</v>
      </c>
      <c r="E63" s="29" t="s">
        <v>2</v>
      </c>
      <c r="F63" s="29" t="s">
        <v>2</v>
      </c>
      <c r="G63" s="420" t="s">
        <v>2</v>
      </c>
      <c r="H63" s="418"/>
    </row>
    <row r="64" spans="1:8" x14ac:dyDescent="0.25">
      <c r="A64" s="6" t="s">
        <v>2</v>
      </c>
      <c r="B64" s="421" t="s">
        <v>2</v>
      </c>
      <c r="C64" s="418"/>
      <c r="D64" s="31" t="s">
        <v>2</v>
      </c>
      <c r="E64" s="31" t="s">
        <v>2</v>
      </c>
      <c r="F64" s="31" t="s">
        <v>2</v>
      </c>
      <c r="G64" s="421" t="s">
        <v>2</v>
      </c>
      <c r="H64" s="418"/>
    </row>
    <row r="65" spans="1:8" x14ac:dyDescent="0.25">
      <c r="A65" s="6" t="s">
        <v>2</v>
      </c>
      <c r="B65" s="420" t="s">
        <v>2</v>
      </c>
      <c r="C65" s="418"/>
      <c r="D65" s="29" t="s">
        <v>2</v>
      </c>
      <c r="E65" s="29" t="s">
        <v>2</v>
      </c>
      <c r="F65" s="29" t="s">
        <v>2</v>
      </c>
      <c r="G65" s="420" t="s">
        <v>2</v>
      </c>
      <c r="H65" s="418"/>
    </row>
    <row r="66" spans="1:8" ht="3.6" customHeight="1" x14ac:dyDescent="0.25"/>
  </sheetData>
  <sheetProtection algorithmName="SHA-512" hashValue="RheqQMvWan+DFzfa9bfY87K1WIAD2kKqMZQzUA5rRUOD+m/b6SRbvnGDUG9dbeyB0a1ZOOD6dvUYix2qR1WRQw==" saltValue="Koz4iIKZ3dmM6YAplQW+jQ==" spinCount="100000" sheet="1" objects="1" scenarios="1"/>
  <mergeCells count="72">
    <mergeCell ref="B63:C63"/>
    <mergeCell ref="G63:H63"/>
    <mergeCell ref="B64:C64"/>
    <mergeCell ref="G64:H64"/>
    <mergeCell ref="B65:C65"/>
    <mergeCell ref="G65:H65"/>
    <mergeCell ref="B60:C60"/>
    <mergeCell ref="G60:H60"/>
    <mergeCell ref="B61:C61"/>
    <mergeCell ref="G61:H61"/>
    <mergeCell ref="B62:C62"/>
    <mergeCell ref="G62:H62"/>
    <mergeCell ref="B55:C55"/>
    <mergeCell ref="B56:H56"/>
    <mergeCell ref="B57:C57"/>
    <mergeCell ref="B58:C58"/>
    <mergeCell ref="B59:C59"/>
    <mergeCell ref="B50:C50"/>
    <mergeCell ref="B51:C51"/>
    <mergeCell ref="B52:C52"/>
    <mergeCell ref="B53:C53"/>
    <mergeCell ref="B54:C54"/>
    <mergeCell ref="B45:C45"/>
    <mergeCell ref="B46:C46"/>
    <mergeCell ref="B47:H47"/>
    <mergeCell ref="B48:C48"/>
    <mergeCell ref="B49:C49"/>
    <mergeCell ref="B40:C40"/>
    <mergeCell ref="B41:C41"/>
    <mergeCell ref="B42:C42"/>
    <mergeCell ref="B43:C43"/>
    <mergeCell ref="B44:C44"/>
    <mergeCell ref="B35:C35"/>
    <mergeCell ref="B36:C36"/>
    <mergeCell ref="B37:C37"/>
    <mergeCell ref="B38:C38"/>
    <mergeCell ref="B39:C39"/>
    <mergeCell ref="B30:H30"/>
    <mergeCell ref="B31:C31"/>
    <mergeCell ref="B32:C32"/>
    <mergeCell ref="B33:C33"/>
    <mergeCell ref="B34:C34"/>
    <mergeCell ref="B25:C25"/>
    <mergeCell ref="B26:C26"/>
    <mergeCell ref="B27:C27"/>
    <mergeCell ref="B28:C28"/>
    <mergeCell ref="B29:C29"/>
    <mergeCell ref="B20:G20"/>
    <mergeCell ref="B21:G21"/>
    <mergeCell ref="B22:C22"/>
    <mergeCell ref="B23:C23"/>
    <mergeCell ref="B24:C24"/>
    <mergeCell ref="B15:C15"/>
    <mergeCell ref="B16:H16"/>
    <mergeCell ref="B17:C17"/>
    <mergeCell ref="B18:H18"/>
    <mergeCell ref="B19:G19"/>
    <mergeCell ref="B10:G10"/>
    <mergeCell ref="B11:C11"/>
    <mergeCell ref="B12:H12"/>
    <mergeCell ref="B13:C13"/>
    <mergeCell ref="B14:C14"/>
    <mergeCell ref="B5:C5"/>
    <mergeCell ref="B6:C6"/>
    <mergeCell ref="B7:C7"/>
    <mergeCell ref="B8:C8"/>
    <mergeCell ref="B9:H9"/>
    <mergeCell ref="A1:B3"/>
    <mergeCell ref="C1:H1"/>
    <mergeCell ref="C2:H2"/>
    <mergeCell ref="C3:H3"/>
    <mergeCell ref="B4:C4"/>
  </mergeCells>
  <pageMargins left="0.25" right="0.25" top="0.25" bottom="0.25" header="0.25" footer="0.2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election activeCell="H14" sqref="H14"/>
    </sheetView>
  </sheetViews>
  <sheetFormatPr defaultRowHeight="15" x14ac:dyDescent="0.25"/>
  <cols>
    <col min="1" max="1" width="1.28515625" customWidth="1"/>
    <col min="2" max="2" width="32.28515625" customWidth="1"/>
    <col min="3" max="3" width="58.140625" customWidth="1"/>
    <col min="4" max="7" width="23.85546875" customWidth="1"/>
  </cols>
  <sheetData>
    <row r="1" spans="1:8" ht="18" customHeight="1" x14ac:dyDescent="0.25">
      <c r="A1" s="374"/>
      <c r="B1" s="374"/>
      <c r="C1" s="375" t="s">
        <v>0</v>
      </c>
      <c r="D1" s="374"/>
      <c r="E1" s="374"/>
      <c r="F1" s="374"/>
      <c r="G1" s="374"/>
    </row>
    <row r="2" spans="1:8" ht="18" customHeight="1" x14ac:dyDescent="0.25">
      <c r="A2" s="374"/>
      <c r="B2" s="374"/>
      <c r="C2" s="375" t="s">
        <v>1</v>
      </c>
      <c r="D2" s="374"/>
      <c r="E2" s="374"/>
      <c r="F2" s="374"/>
      <c r="G2" s="374"/>
    </row>
    <row r="3" spans="1:8" ht="18" customHeight="1" x14ac:dyDescent="0.25">
      <c r="A3" s="374"/>
      <c r="B3" s="374"/>
      <c r="C3" s="375" t="s">
        <v>2</v>
      </c>
      <c r="D3" s="374"/>
      <c r="E3" s="374"/>
      <c r="F3" s="374"/>
      <c r="G3" s="374"/>
    </row>
    <row r="4" spans="1:8" x14ac:dyDescent="0.25">
      <c r="A4" s="35" t="s">
        <v>2</v>
      </c>
      <c r="B4" s="423" t="s">
        <v>2</v>
      </c>
      <c r="C4" s="418"/>
      <c r="D4" s="34" t="s">
        <v>2</v>
      </c>
      <c r="E4" s="34" t="s">
        <v>2</v>
      </c>
    </row>
    <row r="5" spans="1:8" x14ac:dyDescent="0.25">
      <c r="A5" s="35" t="s">
        <v>2</v>
      </c>
      <c r="B5" s="430" t="s">
        <v>175</v>
      </c>
      <c r="C5" s="418"/>
      <c r="D5" s="34" t="s">
        <v>2</v>
      </c>
      <c r="E5" s="34" t="s">
        <v>2</v>
      </c>
    </row>
    <row r="6" spans="1:8" x14ac:dyDescent="0.25">
      <c r="A6" s="35" t="s">
        <v>2</v>
      </c>
      <c r="B6" s="423" t="s">
        <v>2</v>
      </c>
      <c r="C6" s="418"/>
      <c r="D6" s="34" t="s">
        <v>2</v>
      </c>
      <c r="E6" s="34" t="s">
        <v>2</v>
      </c>
    </row>
    <row r="7" spans="1:8" x14ac:dyDescent="0.25">
      <c r="A7" s="61" t="s">
        <v>2</v>
      </c>
      <c r="B7" s="416" t="s">
        <v>176</v>
      </c>
      <c r="C7" s="418"/>
      <c r="D7" s="62" t="s">
        <v>177</v>
      </c>
      <c r="E7" s="62" t="s">
        <v>93</v>
      </c>
    </row>
    <row r="8" spans="1:8" x14ac:dyDescent="0.25">
      <c r="A8" s="61" t="s">
        <v>2</v>
      </c>
      <c r="B8" s="420" t="s">
        <v>178</v>
      </c>
      <c r="C8" s="418"/>
      <c r="D8" s="63">
        <v>0</v>
      </c>
      <c r="E8" s="63">
        <v>0</v>
      </c>
    </row>
    <row r="9" spans="1:8" x14ac:dyDescent="0.25">
      <c r="A9" s="61" t="s">
        <v>2</v>
      </c>
      <c r="B9" s="421" t="s">
        <v>179</v>
      </c>
      <c r="C9" s="418"/>
      <c r="D9" s="53">
        <v>0</v>
      </c>
      <c r="E9" s="53">
        <v>0</v>
      </c>
    </row>
    <row r="10" spans="1:8" ht="36.4" customHeight="1" x14ac:dyDescent="0.25"/>
    <row r="11" spans="1:8" x14ac:dyDescent="0.25">
      <c r="A11" s="31" t="s">
        <v>2</v>
      </c>
      <c r="B11" s="416" t="s">
        <v>180</v>
      </c>
      <c r="C11" s="418"/>
      <c r="D11" s="62" t="s">
        <v>181</v>
      </c>
      <c r="E11" s="62" t="s">
        <v>182</v>
      </c>
      <c r="F11" s="62" t="s">
        <v>183</v>
      </c>
      <c r="G11" s="62" t="s">
        <v>184</v>
      </c>
    </row>
    <row r="12" spans="1:8" x14ac:dyDescent="0.25">
      <c r="A12" s="31" t="s">
        <v>2</v>
      </c>
      <c r="B12" s="431" t="s">
        <v>185</v>
      </c>
      <c r="C12" s="418"/>
      <c r="D12" s="65" t="s">
        <v>186</v>
      </c>
      <c r="E12" s="65" t="s">
        <v>187</v>
      </c>
      <c r="F12" s="65" t="s">
        <v>150</v>
      </c>
      <c r="G12" s="65" t="s">
        <v>187</v>
      </c>
    </row>
    <row r="13" spans="1:8" x14ac:dyDescent="0.25">
      <c r="A13" s="31" t="s">
        <v>2</v>
      </c>
      <c r="B13" s="432" t="s">
        <v>177</v>
      </c>
      <c r="C13" s="418"/>
      <c r="D13" s="67" t="s">
        <v>188</v>
      </c>
      <c r="E13" s="67" t="s">
        <v>187</v>
      </c>
      <c r="F13" s="67" t="s">
        <v>150</v>
      </c>
      <c r="G13" s="67" t="s">
        <v>187</v>
      </c>
    </row>
    <row r="14" spans="1:8" x14ac:dyDescent="0.25">
      <c r="A14" s="31" t="s">
        <v>2</v>
      </c>
      <c r="B14" s="431" t="s">
        <v>93</v>
      </c>
      <c r="C14" s="418"/>
      <c r="D14" s="715">
        <v>-5.6999999999999996E-6</v>
      </c>
      <c r="E14" s="65" t="s">
        <v>187</v>
      </c>
      <c r="F14" s="65" t="s">
        <v>150</v>
      </c>
      <c r="G14" s="65" t="s">
        <v>187</v>
      </c>
      <c r="H14" s="328"/>
    </row>
    <row r="15" spans="1:8" ht="0" hidden="1" customHeight="1" x14ac:dyDescent="0.25"/>
    <row r="16" spans="1:8" ht="14.25" customHeight="1" x14ac:dyDescent="0.25"/>
    <row r="17" spans="1:7" x14ac:dyDescent="0.25">
      <c r="A17" s="31" t="s">
        <v>2</v>
      </c>
      <c r="B17" s="416" t="s">
        <v>189</v>
      </c>
      <c r="C17" s="418"/>
      <c r="D17" s="62" t="s">
        <v>181</v>
      </c>
      <c r="E17" s="62" t="s">
        <v>190</v>
      </c>
      <c r="F17" s="62" t="s">
        <v>191</v>
      </c>
    </row>
    <row r="18" spans="1:7" x14ac:dyDescent="0.25">
      <c r="A18" s="31" t="s">
        <v>2</v>
      </c>
      <c r="B18" s="431" t="s">
        <v>185</v>
      </c>
      <c r="C18" s="418"/>
      <c r="D18" s="65" t="s">
        <v>192</v>
      </c>
      <c r="E18" s="65" t="s">
        <v>150</v>
      </c>
      <c r="F18" s="65" t="s">
        <v>187</v>
      </c>
    </row>
    <row r="19" spans="1:7" x14ac:dyDescent="0.25">
      <c r="A19" s="31" t="s">
        <v>2</v>
      </c>
      <c r="B19" s="432" t="s">
        <v>177</v>
      </c>
      <c r="C19" s="418"/>
      <c r="D19" s="67" t="s">
        <v>193</v>
      </c>
      <c r="E19" s="67" t="s">
        <v>150</v>
      </c>
      <c r="F19" s="67" t="s">
        <v>187</v>
      </c>
    </row>
    <row r="20" spans="1:7" x14ac:dyDescent="0.25">
      <c r="A20" s="31" t="s">
        <v>2</v>
      </c>
      <c r="B20" s="431" t="s">
        <v>93</v>
      </c>
      <c r="C20" s="418"/>
      <c r="D20" s="715">
        <v>5.8699999999999997E-5</v>
      </c>
      <c r="E20" s="65" t="s">
        <v>150</v>
      </c>
      <c r="F20" s="65" t="s">
        <v>187</v>
      </c>
      <c r="G20" s="328"/>
    </row>
    <row r="21" spans="1:7" ht="0" hidden="1" customHeight="1" x14ac:dyDescent="0.25"/>
    <row r="22" spans="1:7" ht="11.1" customHeight="1" x14ac:dyDescent="0.25"/>
    <row r="23" spans="1:7" x14ac:dyDescent="0.25">
      <c r="A23" s="31" t="s">
        <v>2</v>
      </c>
      <c r="B23" s="420" t="s">
        <v>194</v>
      </c>
      <c r="C23" s="417"/>
      <c r="D23" s="418"/>
      <c r="E23" s="51">
        <v>6536994313.1300001</v>
      </c>
    </row>
    <row r="24" spans="1:7" x14ac:dyDescent="0.25">
      <c r="A24" s="31" t="s">
        <v>2</v>
      </c>
      <c r="B24" s="421" t="s">
        <v>195</v>
      </c>
      <c r="C24" s="417"/>
      <c r="D24" s="418"/>
      <c r="E24" s="54">
        <v>30867261048.279999</v>
      </c>
    </row>
    <row r="25" spans="1:7" x14ac:dyDescent="0.25">
      <c r="A25" s="31" t="s">
        <v>2</v>
      </c>
      <c r="B25" s="420" t="s">
        <v>196</v>
      </c>
      <c r="C25" s="417"/>
      <c r="D25" s="418"/>
      <c r="E25" s="68">
        <v>17.736619000000001</v>
      </c>
    </row>
    <row r="26" spans="1:7" x14ac:dyDescent="0.25">
      <c r="A26" s="31" t="s">
        <v>2</v>
      </c>
      <c r="B26" s="421" t="s">
        <v>197</v>
      </c>
      <c r="C26" s="417"/>
      <c r="D26" s="418"/>
      <c r="E26" s="714">
        <f>'Supplementary UK Information'!J53</f>
        <v>7.3063734511849456E-4</v>
      </c>
      <c r="F26" s="363"/>
    </row>
    <row r="27" spans="1:7" ht="0" hidden="1" customHeight="1" x14ac:dyDescent="0.25"/>
    <row r="28" spans="1:7" ht="3.6" customHeight="1" x14ac:dyDescent="0.25"/>
    <row r="29" spans="1:7" x14ac:dyDescent="0.25">
      <c r="A29" s="31" t="s">
        <v>2</v>
      </c>
      <c r="B29" s="421" t="s">
        <v>2</v>
      </c>
      <c r="C29" s="417"/>
      <c r="D29" s="417"/>
      <c r="E29" s="418"/>
      <c r="F29" s="31" t="s">
        <v>2</v>
      </c>
      <c r="G29" s="31" t="s">
        <v>2</v>
      </c>
    </row>
    <row r="30" spans="1:7" x14ac:dyDescent="0.25">
      <c r="A30" s="31" t="s">
        <v>2</v>
      </c>
      <c r="B30" s="433" t="s">
        <v>198</v>
      </c>
      <c r="C30" s="374"/>
      <c r="D30" s="374"/>
      <c r="E30" s="374"/>
      <c r="F30" s="69" t="s">
        <v>2</v>
      </c>
      <c r="G30" s="70" t="s">
        <v>143</v>
      </c>
    </row>
    <row r="31" spans="1:7" x14ac:dyDescent="0.25">
      <c r="A31" s="31" t="s">
        <v>2</v>
      </c>
      <c r="B31" s="421" t="s">
        <v>2</v>
      </c>
      <c r="C31" s="417"/>
      <c r="D31" s="417"/>
      <c r="E31" s="418"/>
      <c r="F31" s="31" t="s">
        <v>2</v>
      </c>
      <c r="G31" s="31" t="s">
        <v>2</v>
      </c>
    </row>
    <row r="32" spans="1:7" x14ac:dyDescent="0.25">
      <c r="A32" s="31" t="s">
        <v>2</v>
      </c>
      <c r="B32" s="433" t="s">
        <v>199</v>
      </c>
      <c r="C32" s="374"/>
      <c r="D32" s="374"/>
      <c r="E32" s="374"/>
      <c r="F32" s="69" t="s">
        <v>2</v>
      </c>
      <c r="G32" s="70" t="s">
        <v>150</v>
      </c>
    </row>
    <row r="33" spans="1:7" x14ac:dyDescent="0.25">
      <c r="A33" s="31" t="s">
        <v>2</v>
      </c>
      <c r="B33" s="421" t="s">
        <v>2</v>
      </c>
      <c r="C33" s="417"/>
      <c r="D33" s="417"/>
      <c r="E33" s="418"/>
      <c r="F33" s="31" t="s">
        <v>2</v>
      </c>
      <c r="G33" s="31" t="s">
        <v>2</v>
      </c>
    </row>
    <row r="34" spans="1:7" x14ac:dyDescent="0.25">
      <c r="A34" s="31" t="s">
        <v>2</v>
      </c>
      <c r="B34" s="433" t="s">
        <v>200</v>
      </c>
      <c r="C34" s="374"/>
      <c r="D34" s="374"/>
      <c r="E34" s="374"/>
      <c r="F34" s="69" t="s">
        <v>2</v>
      </c>
      <c r="G34" s="70" t="s">
        <v>201</v>
      </c>
    </row>
    <row r="35" spans="1:7" x14ac:dyDescent="0.25">
      <c r="A35" s="31" t="s">
        <v>2</v>
      </c>
      <c r="B35" s="432" t="s">
        <v>202</v>
      </c>
      <c r="C35" s="417"/>
      <c r="D35" s="417"/>
      <c r="E35" s="418"/>
      <c r="F35" s="71" t="s">
        <v>2</v>
      </c>
    </row>
    <row r="36" spans="1:7" x14ac:dyDescent="0.25">
      <c r="A36" s="31" t="s">
        <v>2</v>
      </c>
      <c r="B36" s="431" t="s">
        <v>203</v>
      </c>
      <c r="C36" s="417"/>
      <c r="D36" s="417"/>
      <c r="E36" s="418"/>
      <c r="F36" s="72" t="s">
        <v>204</v>
      </c>
      <c r="G36" s="73" t="s">
        <v>150</v>
      </c>
    </row>
    <row r="37" spans="1:7" x14ac:dyDescent="0.25">
      <c r="A37" s="31" t="s">
        <v>2</v>
      </c>
      <c r="B37" s="432" t="s">
        <v>205</v>
      </c>
      <c r="C37" s="417"/>
      <c r="D37" s="417"/>
      <c r="E37" s="418"/>
      <c r="F37" s="71" t="s">
        <v>206</v>
      </c>
      <c r="G37" s="73" t="s">
        <v>150</v>
      </c>
    </row>
    <row r="38" spans="1:7" x14ac:dyDescent="0.25">
      <c r="A38" s="31" t="s">
        <v>2</v>
      </c>
      <c r="B38" s="431" t="s">
        <v>207</v>
      </c>
      <c r="C38" s="417"/>
      <c r="D38" s="417"/>
      <c r="E38" s="418"/>
      <c r="F38" s="72" t="s">
        <v>208</v>
      </c>
      <c r="G38" s="73" t="s">
        <v>150</v>
      </c>
    </row>
    <row r="39" spans="1:7" x14ac:dyDescent="0.25">
      <c r="A39" s="31" t="s">
        <v>2</v>
      </c>
      <c r="B39" s="432" t="s">
        <v>209</v>
      </c>
      <c r="C39" s="417"/>
      <c r="D39" s="417"/>
      <c r="E39" s="418"/>
      <c r="F39" s="71" t="s">
        <v>187</v>
      </c>
      <c r="G39" s="73" t="s">
        <v>150</v>
      </c>
    </row>
    <row r="40" spans="1:7" x14ac:dyDescent="0.25">
      <c r="A40" s="31" t="s">
        <v>2</v>
      </c>
      <c r="B40" s="431" t="s">
        <v>210</v>
      </c>
      <c r="C40" s="417"/>
      <c r="D40" s="417"/>
      <c r="E40" s="418"/>
      <c r="F40" s="72" t="s">
        <v>2</v>
      </c>
    </row>
    <row r="41" spans="1:7" x14ac:dyDescent="0.25">
      <c r="A41" s="31" t="s">
        <v>2</v>
      </c>
      <c r="B41" s="432" t="s">
        <v>211</v>
      </c>
      <c r="C41" s="417"/>
      <c r="D41" s="417"/>
      <c r="E41" s="418"/>
      <c r="F41" s="71" t="s">
        <v>190</v>
      </c>
      <c r="G41" s="73" t="s">
        <v>150</v>
      </c>
    </row>
    <row r="42" spans="1:7" x14ac:dyDescent="0.25">
      <c r="A42" s="31" t="s">
        <v>2</v>
      </c>
      <c r="B42" s="431" t="s">
        <v>212</v>
      </c>
      <c r="C42" s="417"/>
      <c r="D42" s="417"/>
      <c r="E42" s="418"/>
      <c r="F42" s="72" t="s">
        <v>191</v>
      </c>
      <c r="G42" s="73" t="s">
        <v>150</v>
      </c>
    </row>
    <row r="43" spans="1:7" x14ac:dyDescent="0.25">
      <c r="A43" s="31" t="s">
        <v>2</v>
      </c>
      <c r="B43" s="432" t="s">
        <v>213</v>
      </c>
      <c r="C43" s="417"/>
      <c r="D43" s="417"/>
      <c r="E43" s="418"/>
      <c r="F43" s="71" t="s">
        <v>214</v>
      </c>
      <c r="G43" s="73" t="s">
        <v>150</v>
      </c>
    </row>
    <row r="44" spans="1:7" x14ac:dyDescent="0.25">
      <c r="A44" s="31" t="s">
        <v>2</v>
      </c>
      <c r="B44" s="431" t="s">
        <v>215</v>
      </c>
      <c r="C44" s="417"/>
      <c r="D44" s="417"/>
      <c r="E44" s="418"/>
      <c r="F44" s="72"/>
      <c r="G44" s="73" t="s">
        <v>150</v>
      </c>
    </row>
    <row r="45" spans="1:7" x14ac:dyDescent="0.25">
      <c r="A45" s="31" t="s">
        <v>2</v>
      </c>
      <c r="B45" s="432" t="s">
        <v>216</v>
      </c>
      <c r="C45" s="417"/>
      <c r="D45" s="417"/>
      <c r="E45" s="418"/>
      <c r="F45" s="71"/>
      <c r="G45" s="73" t="s">
        <v>150</v>
      </c>
    </row>
    <row r="46" spans="1:7" ht="36.75" customHeight="1" x14ac:dyDescent="0.25">
      <c r="A46" s="31" t="s">
        <v>2</v>
      </c>
      <c r="B46" s="431" t="s">
        <v>217</v>
      </c>
      <c r="C46" s="417"/>
      <c r="D46" s="417"/>
      <c r="E46" s="418"/>
      <c r="F46" s="72" t="s">
        <v>218</v>
      </c>
      <c r="G46" s="73" t="s">
        <v>150</v>
      </c>
    </row>
    <row r="47" spans="1:7" x14ac:dyDescent="0.25">
      <c r="A47" s="31" t="s">
        <v>2</v>
      </c>
      <c r="B47" s="421" t="s">
        <v>2</v>
      </c>
      <c r="C47" s="417"/>
      <c r="D47" s="417"/>
      <c r="E47" s="418"/>
      <c r="F47" s="31" t="s">
        <v>2</v>
      </c>
      <c r="G47" s="31" t="s">
        <v>2</v>
      </c>
    </row>
    <row r="48" spans="1:7" x14ac:dyDescent="0.25">
      <c r="A48" s="31" t="s">
        <v>2</v>
      </c>
      <c r="B48" s="433" t="s">
        <v>219</v>
      </c>
      <c r="C48" s="374"/>
      <c r="D48" s="374"/>
      <c r="E48" s="374"/>
      <c r="F48" s="69" t="s">
        <v>2</v>
      </c>
      <c r="G48" s="70" t="s">
        <v>201</v>
      </c>
    </row>
    <row r="49" spans="1:7" x14ac:dyDescent="0.25">
      <c r="A49" s="31" t="s">
        <v>2</v>
      </c>
      <c r="B49" s="432" t="s">
        <v>220</v>
      </c>
      <c r="C49" s="417"/>
      <c r="D49" s="417"/>
      <c r="E49" s="418"/>
      <c r="F49" s="71" t="s">
        <v>2</v>
      </c>
      <c r="G49" s="73" t="s">
        <v>150</v>
      </c>
    </row>
    <row r="50" spans="1:7" ht="31.5" customHeight="1" x14ac:dyDescent="0.25">
      <c r="A50" s="31" t="s">
        <v>2</v>
      </c>
      <c r="B50" s="431" t="s">
        <v>221</v>
      </c>
      <c r="C50" s="417"/>
      <c r="D50" s="417"/>
      <c r="E50" s="418"/>
      <c r="F50" s="72" t="s">
        <v>2</v>
      </c>
      <c r="G50" s="73" t="s">
        <v>150</v>
      </c>
    </row>
    <row r="51" spans="1:7" ht="32.25" customHeight="1" x14ac:dyDescent="0.25">
      <c r="A51" s="31" t="s">
        <v>2</v>
      </c>
      <c r="B51" s="432" t="s">
        <v>222</v>
      </c>
      <c r="C51" s="417"/>
      <c r="D51" s="417"/>
      <c r="E51" s="418"/>
      <c r="F51" s="71" t="s">
        <v>2</v>
      </c>
      <c r="G51" s="73" t="s">
        <v>150</v>
      </c>
    </row>
    <row r="52" spans="1:7" x14ac:dyDescent="0.25">
      <c r="A52" s="31" t="s">
        <v>2</v>
      </c>
      <c r="B52" s="431" t="s">
        <v>223</v>
      </c>
      <c r="C52" s="417"/>
      <c r="D52" s="417"/>
      <c r="E52" s="418"/>
      <c r="F52" s="72" t="s">
        <v>2</v>
      </c>
      <c r="G52" s="73" t="s">
        <v>150</v>
      </c>
    </row>
    <row r="53" spans="1:7" ht="54.75" customHeight="1" x14ac:dyDescent="0.25">
      <c r="A53" s="31" t="s">
        <v>2</v>
      </c>
      <c r="B53" s="432" t="s">
        <v>224</v>
      </c>
      <c r="C53" s="417"/>
      <c r="D53" s="417"/>
      <c r="E53" s="418"/>
      <c r="F53" s="71" t="s">
        <v>2</v>
      </c>
      <c r="G53" s="73" t="s">
        <v>150</v>
      </c>
    </row>
    <row r="54" spans="1:7" ht="47.25" customHeight="1" x14ac:dyDescent="0.25">
      <c r="A54" s="31" t="s">
        <v>2</v>
      </c>
      <c r="B54" s="431" t="s">
        <v>225</v>
      </c>
      <c r="C54" s="417"/>
      <c r="D54" s="417"/>
      <c r="E54" s="418"/>
      <c r="F54" s="72" t="s">
        <v>2</v>
      </c>
      <c r="G54" s="73" t="s">
        <v>150</v>
      </c>
    </row>
    <row r="55" spans="1:7" x14ac:dyDescent="0.25">
      <c r="A55" s="31" t="s">
        <v>2</v>
      </c>
      <c r="B55" s="432" t="s">
        <v>226</v>
      </c>
      <c r="C55" s="417"/>
      <c r="D55" s="417"/>
      <c r="E55" s="418"/>
      <c r="F55" s="71" t="s">
        <v>2</v>
      </c>
      <c r="G55" s="73" t="s">
        <v>150</v>
      </c>
    </row>
    <row r="56" spans="1:7" x14ac:dyDescent="0.25">
      <c r="A56" s="31" t="s">
        <v>2</v>
      </c>
      <c r="B56" s="431" t="s">
        <v>227</v>
      </c>
      <c r="C56" s="417"/>
      <c r="D56" s="417"/>
      <c r="E56" s="418"/>
      <c r="F56" s="72" t="s">
        <v>2</v>
      </c>
      <c r="G56" s="73" t="s">
        <v>150</v>
      </c>
    </row>
    <row r="57" spans="1:7" ht="0" hidden="1" customHeight="1" x14ac:dyDescent="0.25"/>
  </sheetData>
  <sheetProtection password="C8A1" sheet="1" objects="1" scenarios="1"/>
  <mergeCells count="50">
    <mergeCell ref="B52:E52"/>
    <mergeCell ref="B53:E53"/>
    <mergeCell ref="B54:E54"/>
    <mergeCell ref="B55:E55"/>
    <mergeCell ref="B56:E56"/>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5:D25"/>
    <mergeCell ref="B26:D26"/>
    <mergeCell ref="B29:E29"/>
    <mergeCell ref="B30:E30"/>
    <mergeCell ref="B31:E31"/>
    <mergeCell ref="B18:C18"/>
    <mergeCell ref="B19:C19"/>
    <mergeCell ref="B20:C20"/>
    <mergeCell ref="B23:D23"/>
    <mergeCell ref="B24:D24"/>
    <mergeCell ref="B11:C11"/>
    <mergeCell ref="B12:C12"/>
    <mergeCell ref="B13:C13"/>
    <mergeCell ref="B14:C14"/>
    <mergeCell ref="B17:C17"/>
    <mergeCell ref="B5:C5"/>
    <mergeCell ref="B6:C6"/>
    <mergeCell ref="B7:C7"/>
    <mergeCell ref="B8:C8"/>
    <mergeCell ref="B9:C9"/>
    <mergeCell ref="A1:B3"/>
    <mergeCell ref="C1:G1"/>
    <mergeCell ref="C2:G2"/>
    <mergeCell ref="C3:G3"/>
    <mergeCell ref="B4:C4"/>
  </mergeCells>
  <pageMargins left="0.25" right="0.25" top="0.25" bottom="0.25" header="0.25" footer="0.2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election sqref="A1:B3"/>
    </sheetView>
  </sheetViews>
  <sheetFormatPr defaultRowHeight="15" x14ac:dyDescent="0.2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x14ac:dyDescent="0.25">
      <c r="A1" s="374"/>
      <c r="B1" s="374"/>
      <c r="C1" s="375" t="s">
        <v>0</v>
      </c>
      <c r="D1" s="374"/>
      <c r="E1" s="374"/>
      <c r="F1" s="374"/>
      <c r="G1" s="374"/>
      <c r="H1" s="374"/>
      <c r="I1" s="374"/>
      <c r="J1" s="374"/>
      <c r="K1" s="374"/>
      <c r="L1" s="374"/>
      <c r="M1" s="374"/>
      <c r="N1" s="374"/>
      <c r="O1" s="374"/>
      <c r="P1" s="374"/>
    </row>
    <row r="2" spans="1:16" ht="18" customHeight="1" x14ac:dyDescent="0.25">
      <c r="A2" s="374"/>
      <c r="B2" s="374"/>
      <c r="C2" s="375" t="s">
        <v>1</v>
      </c>
      <c r="D2" s="374"/>
      <c r="E2" s="374"/>
      <c r="F2" s="374"/>
      <c r="G2" s="374"/>
      <c r="H2" s="374"/>
      <c r="I2" s="374"/>
      <c r="J2" s="374"/>
      <c r="K2" s="374"/>
      <c r="L2" s="374"/>
      <c r="M2" s="374"/>
      <c r="N2" s="374"/>
      <c r="O2" s="374"/>
      <c r="P2" s="374"/>
    </row>
    <row r="3" spans="1:16" ht="18" customHeight="1" x14ac:dyDescent="0.25">
      <c r="A3" s="374"/>
      <c r="B3" s="374"/>
      <c r="C3" s="375" t="s">
        <v>2</v>
      </c>
      <c r="D3" s="374"/>
      <c r="E3" s="374"/>
      <c r="F3" s="374"/>
      <c r="G3" s="374"/>
      <c r="H3" s="374"/>
      <c r="I3" s="374"/>
      <c r="J3" s="374"/>
      <c r="K3" s="374"/>
      <c r="L3" s="374"/>
      <c r="M3" s="374"/>
      <c r="N3" s="374"/>
      <c r="O3" s="374"/>
      <c r="P3" s="374"/>
    </row>
    <row r="4" spans="1:16" ht="15.75" x14ac:dyDescent="0.25">
      <c r="A4" s="26" t="s">
        <v>2</v>
      </c>
      <c r="B4" s="415" t="s">
        <v>2</v>
      </c>
      <c r="C4" s="374"/>
      <c r="D4" s="374"/>
      <c r="E4" s="374"/>
      <c r="F4" s="374"/>
      <c r="G4" s="374"/>
      <c r="H4" s="374"/>
      <c r="I4" s="376" t="s">
        <v>2</v>
      </c>
      <c r="J4" s="374"/>
      <c r="K4" s="374"/>
      <c r="L4" s="374"/>
      <c r="M4" s="374"/>
      <c r="N4" s="374"/>
      <c r="O4" s="3" t="s">
        <v>2</v>
      </c>
      <c r="P4" s="3" t="s">
        <v>2</v>
      </c>
    </row>
    <row r="5" spans="1:16" ht="15.75" x14ac:dyDescent="0.25">
      <c r="A5" s="26" t="s">
        <v>2</v>
      </c>
      <c r="B5" s="376" t="s">
        <v>228</v>
      </c>
      <c r="C5" s="374"/>
      <c r="D5" s="374"/>
      <c r="E5" s="374"/>
      <c r="F5" s="374"/>
      <c r="G5" s="374"/>
      <c r="H5" s="374"/>
      <c r="I5" s="376" t="s">
        <v>2</v>
      </c>
      <c r="J5" s="374"/>
      <c r="K5" s="374"/>
      <c r="L5" s="374"/>
      <c r="M5" s="374"/>
      <c r="N5" s="374"/>
      <c r="O5" s="3" t="s">
        <v>2</v>
      </c>
      <c r="P5" s="3" t="s">
        <v>2</v>
      </c>
    </row>
    <row r="6" spans="1:16" ht="15.75" x14ac:dyDescent="0.25">
      <c r="A6" s="26" t="s">
        <v>2</v>
      </c>
      <c r="B6" s="415" t="s">
        <v>2</v>
      </c>
      <c r="C6" s="374"/>
      <c r="D6" s="374"/>
      <c r="E6" s="374"/>
      <c r="F6" s="374"/>
      <c r="G6" s="374"/>
      <c r="H6" s="374"/>
      <c r="I6" s="376" t="s">
        <v>2</v>
      </c>
      <c r="J6" s="374"/>
      <c r="K6" s="374"/>
      <c r="L6" s="374"/>
      <c r="M6" s="374"/>
      <c r="N6" s="374"/>
      <c r="O6" s="3" t="s">
        <v>2</v>
      </c>
      <c r="P6" s="3" t="s">
        <v>2</v>
      </c>
    </row>
    <row r="7" spans="1:16" x14ac:dyDescent="0.25">
      <c r="A7" s="380" t="s">
        <v>2</v>
      </c>
      <c r="B7" s="409" t="s">
        <v>128</v>
      </c>
      <c r="C7" s="374"/>
      <c r="D7" s="434" t="s">
        <v>229</v>
      </c>
      <c r="E7" s="435"/>
      <c r="F7" s="435"/>
      <c r="G7" s="436"/>
      <c r="H7" s="434" t="s">
        <v>230</v>
      </c>
      <c r="I7" s="435"/>
      <c r="J7" s="435"/>
      <c r="K7" s="436"/>
      <c r="L7" s="434" t="s">
        <v>231</v>
      </c>
      <c r="M7" s="435"/>
      <c r="N7" s="436"/>
      <c r="O7" s="376" t="s">
        <v>2</v>
      </c>
      <c r="P7" s="376" t="s">
        <v>2</v>
      </c>
    </row>
    <row r="8" spans="1:16" x14ac:dyDescent="0.25">
      <c r="A8" s="374"/>
      <c r="B8" s="380" t="s">
        <v>232</v>
      </c>
      <c r="C8" s="374"/>
      <c r="D8" s="74" t="s">
        <v>233</v>
      </c>
      <c r="E8" s="440" t="s">
        <v>234</v>
      </c>
      <c r="F8" s="385"/>
      <c r="G8" s="74" t="s">
        <v>235</v>
      </c>
      <c r="H8" s="440" t="s">
        <v>233</v>
      </c>
      <c r="I8" s="385"/>
      <c r="J8" s="74" t="s">
        <v>234</v>
      </c>
      <c r="K8" s="74" t="s">
        <v>235</v>
      </c>
      <c r="L8" s="74" t="s">
        <v>233</v>
      </c>
      <c r="M8" s="74" t="s">
        <v>234</v>
      </c>
      <c r="N8" s="74" t="s">
        <v>235</v>
      </c>
      <c r="O8" s="374"/>
      <c r="P8" s="374"/>
    </row>
    <row r="9" spans="1:16" x14ac:dyDescent="0.25">
      <c r="A9" s="374"/>
      <c r="B9" s="441" t="s">
        <v>236</v>
      </c>
      <c r="C9" s="374"/>
      <c r="D9" s="75" t="s">
        <v>237</v>
      </c>
      <c r="E9" s="442" t="s">
        <v>238</v>
      </c>
      <c r="F9" s="385"/>
      <c r="G9" s="75" t="s">
        <v>239</v>
      </c>
      <c r="H9" s="442" t="s">
        <v>240</v>
      </c>
      <c r="I9" s="385"/>
      <c r="J9" s="75" t="s">
        <v>241</v>
      </c>
      <c r="K9" s="75" t="s">
        <v>239</v>
      </c>
      <c r="L9" s="75" t="s">
        <v>242</v>
      </c>
      <c r="M9" s="75" t="s">
        <v>243</v>
      </c>
      <c r="N9" s="75" t="s">
        <v>239</v>
      </c>
      <c r="O9" s="374"/>
      <c r="P9" s="374"/>
    </row>
    <row r="10" spans="1:16" x14ac:dyDescent="0.25">
      <c r="A10" s="374"/>
      <c r="B10" s="441" t="s">
        <v>244</v>
      </c>
      <c r="C10" s="374"/>
      <c r="D10" s="76" t="s">
        <v>245</v>
      </c>
      <c r="E10" s="443" t="s">
        <v>238</v>
      </c>
      <c r="F10" s="385"/>
      <c r="G10" s="76" t="s">
        <v>246</v>
      </c>
      <c r="H10" s="443" t="s">
        <v>247</v>
      </c>
      <c r="I10" s="385"/>
      <c r="J10" s="76" t="s">
        <v>241</v>
      </c>
      <c r="K10" s="76" t="s">
        <v>246</v>
      </c>
      <c r="L10" s="76" t="s">
        <v>245</v>
      </c>
      <c r="M10" s="76" t="s">
        <v>248</v>
      </c>
      <c r="N10" s="76" t="s">
        <v>246</v>
      </c>
      <c r="O10" s="374"/>
      <c r="P10" s="374"/>
    </row>
    <row r="11" spans="1:16" x14ac:dyDescent="0.25">
      <c r="A11" s="374"/>
      <c r="B11" s="380" t="s">
        <v>2</v>
      </c>
      <c r="C11" s="374"/>
      <c r="D11" s="76" t="s">
        <v>2</v>
      </c>
      <c r="E11" s="443" t="s">
        <v>2</v>
      </c>
      <c r="F11" s="385"/>
      <c r="G11" s="76" t="s">
        <v>2</v>
      </c>
      <c r="H11" s="443" t="s">
        <v>2</v>
      </c>
      <c r="I11" s="385"/>
      <c r="J11" s="76" t="s">
        <v>2</v>
      </c>
      <c r="K11" s="76" t="s">
        <v>2</v>
      </c>
      <c r="L11" s="76" t="s">
        <v>2</v>
      </c>
      <c r="M11" s="76" t="s">
        <v>2</v>
      </c>
      <c r="N11" s="76" t="s">
        <v>2</v>
      </c>
      <c r="O11" s="374"/>
      <c r="P11" s="374"/>
    </row>
    <row r="12" spans="1:16" ht="113.45" customHeight="1" x14ac:dyDescent="0.25">
      <c r="A12" s="2" t="s">
        <v>2</v>
      </c>
      <c r="B12" s="437" t="s">
        <v>249</v>
      </c>
      <c r="C12" s="374"/>
      <c r="D12" s="438" t="s">
        <v>250</v>
      </c>
      <c r="E12" s="374"/>
      <c r="F12" s="374"/>
      <c r="G12" s="374"/>
      <c r="H12" s="374"/>
      <c r="I12" s="374"/>
      <c r="J12" s="374"/>
      <c r="K12" s="374"/>
      <c r="L12" s="374"/>
      <c r="M12" s="374"/>
      <c r="N12" s="374"/>
      <c r="O12" s="77" t="s">
        <v>251</v>
      </c>
      <c r="P12" s="70" t="s">
        <v>252</v>
      </c>
    </row>
    <row r="13" spans="1:16" x14ac:dyDescent="0.25">
      <c r="A13" s="2" t="s">
        <v>2</v>
      </c>
      <c r="B13" s="437" t="s">
        <v>2</v>
      </c>
      <c r="C13" s="374"/>
      <c r="D13" s="439" t="s">
        <v>2</v>
      </c>
      <c r="E13" s="374"/>
      <c r="F13" s="439" t="s">
        <v>2</v>
      </c>
      <c r="G13" s="374"/>
      <c r="H13" s="374"/>
      <c r="I13" s="439" t="s">
        <v>2</v>
      </c>
      <c r="J13" s="374"/>
      <c r="K13" s="374"/>
      <c r="L13" s="374"/>
      <c r="M13" s="374"/>
      <c r="N13" s="374"/>
      <c r="O13" s="78" t="s">
        <v>2</v>
      </c>
      <c r="P13" s="78" t="s">
        <v>2</v>
      </c>
    </row>
    <row r="14" spans="1:16" x14ac:dyDescent="0.25">
      <c r="A14" s="380" t="s">
        <v>2</v>
      </c>
      <c r="B14" s="409" t="s">
        <v>136</v>
      </c>
      <c r="C14" s="374"/>
      <c r="D14" s="434" t="s">
        <v>229</v>
      </c>
      <c r="E14" s="435"/>
      <c r="F14" s="435"/>
      <c r="G14" s="436"/>
      <c r="H14" s="434" t="s">
        <v>230</v>
      </c>
      <c r="I14" s="435"/>
      <c r="J14" s="435"/>
      <c r="K14" s="436"/>
      <c r="L14" s="434" t="s">
        <v>231</v>
      </c>
      <c r="M14" s="435"/>
      <c r="N14" s="436"/>
      <c r="O14" s="376" t="s">
        <v>2</v>
      </c>
      <c r="P14" s="376" t="s">
        <v>2</v>
      </c>
    </row>
    <row r="15" spans="1:16" x14ac:dyDescent="0.25">
      <c r="A15" s="374"/>
      <c r="B15" s="380" t="s">
        <v>253</v>
      </c>
      <c r="C15" s="374"/>
      <c r="D15" s="74" t="s">
        <v>233</v>
      </c>
      <c r="E15" s="440" t="s">
        <v>234</v>
      </c>
      <c r="F15" s="385"/>
      <c r="G15" s="74" t="s">
        <v>235</v>
      </c>
      <c r="H15" s="440" t="s">
        <v>233</v>
      </c>
      <c r="I15" s="385"/>
      <c r="J15" s="74" t="s">
        <v>234</v>
      </c>
      <c r="K15" s="74" t="s">
        <v>235</v>
      </c>
      <c r="L15" s="74" t="s">
        <v>233</v>
      </c>
      <c r="M15" s="74" t="s">
        <v>234</v>
      </c>
      <c r="N15" s="74" t="s">
        <v>235</v>
      </c>
      <c r="O15" s="374"/>
      <c r="P15" s="374"/>
    </row>
    <row r="16" spans="1:16" x14ac:dyDescent="0.25">
      <c r="A16" s="374"/>
      <c r="B16" s="441" t="s">
        <v>236</v>
      </c>
      <c r="C16" s="374"/>
      <c r="D16" s="75" t="s">
        <v>242</v>
      </c>
      <c r="E16" s="442" t="s">
        <v>254</v>
      </c>
      <c r="F16" s="385"/>
      <c r="G16" s="75" t="s">
        <v>239</v>
      </c>
      <c r="H16" s="442" t="s">
        <v>255</v>
      </c>
      <c r="I16" s="385"/>
      <c r="J16" s="75" t="s">
        <v>241</v>
      </c>
      <c r="K16" s="75" t="s">
        <v>239</v>
      </c>
      <c r="L16" s="75" t="s">
        <v>256</v>
      </c>
      <c r="M16" s="75" t="s">
        <v>243</v>
      </c>
      <c r="N16" s="75" t="s">
        <v>239</v>
      </c>
      <c r="O16" s="374"/>
      <c r="P16" s="374"/>
    </row>
    <row r="17" spans="1:16" x14ac:dyDescent="0.25">
      <c r="A17" s="374"/>
      <c r="B17" s="441" t="s">
        <v>257</v>
      </c>
      <c r="C17" s="374"/>
      <c r="D17" s="76" t="s">
        <v>237</v>
      </c>
      <c r="E17" s="443" t="s">
        <v>246</v>
      </c>
      <c r="F17" s="385"/>
      <c r="G17" s="76" t="s">
        <v>246</v>
      </c>
      <c r="H17" s="443" t="s">
        <v>258</v>
      </c>
      <c r="I17" s="385"/>
      <c r="J17" s="76" t="s">
        <v>246</v>
      </c>
      <c r="K17" s="76" t="s">
        <v>246</v>
      </c>
      <c r="L17" s="76" t="s">
        <v>259</v>
      </c>
      <c r="M17" s="76" t="s">
        <v>260</v>
      </c>
      <c r="N17" s="76" t="s">
        <v>246</v>
      </c>
      <c r="O17" s="374"/>
      <c r="P17" s="374"/>
    </row>
    <row r="18" spans="1:16" x14ac:dyDescent="0.25">
      <c r="A18" s="374"/>
      <c r="B18" s="380" t="s">
        <v>2</v>
      </c>
      <c r="C18" s="374"/>
      <c r="D18" s="76" t="s">
        <v>2</v>
      </c>
      <c r="E18" s="443" t="s">
        <v>2</v>
      </c>
      <c r="F18" s="385"/>
      <c r="G18" s="76" t="s">
        <v>2</v>
      </c>
      <c r="H18" s="443" t="s">
        <v>2</v>
      </c>
      <c r="I18" s="385"/>
      <c r="J18" s="76" t="s">
        <v>2</v>
      </c>
      <c r="K18" s="76" t="s">
        <v>2</v>
      </c>
      <c r="L18" s="76" t="s">
        <v>2</v>
      </c>
      <c r="M18" s="76" t="s">
        <v>2</v>
      </c>
      <c r="N18" s="76" t="s">
        <v>2</v>
      </c>
      <c r="O18" s="374"/>
      <c r="P18" s="374"/>
    </row>
    <row r="19" spans="1:16" ht="0" hidden="1" customHeight="1" x14ac:dyDescent="0.25">
      <c r="A19" s="380" t="s">
        <v>2</v>
      </c>
      <c r="B19" s="437" t="s">
        <v>249</v>
      </c>
      <c r="C19" s="374"/>
      <c r="D19" s="438" t="s">
        <v>261</v>
      </c>
      <c r="E19" s="374"/>
      <c r="F19" s="374"/>
      <c r="G19" s="374"/>
      <c r="H19" s="374"/>
      <c r="I19" s="374"/>
      <c r="J19" s="374"/>
      <c r="K19" s="374"/>
      <c r="L19" s="374"/>
      <c r="M19" s="374"/>
      <c r="N19" s="374"/>
      <c r="O19" s="444" t="s">
        <v>251</v>
      </c>
      <c r="P19" s="445" t="s">
        <v>252</v>
      </c>
    </row>
    <row r="20" spans="1:16" ht="113.45" customHeight="1" x14ac:dyDescent="0.25">
      <c r="A20" s="374"/>
      <c r="B20" s="374"/>
      <c r="C20" s="374"/>
      <c r="D20" s="374"/>
      <c r="E20" s="374"/>
      <c r="F20" s="374"/>
      <c r="G20" s="374"/>
      <c r="H20" s="374"/>
      <c r="I20" s="374"/>
      <c r="J20" s="374"/>
      <c r="K20" s="374"/>
      <c r="L20" s="374"/>
      <c r="M20" s="374"/>
      <c r="N20" s="374"/>
      <c r="O20" s="374"/>
      <c r="P20" s="446"/>
    </row>
    <row r="21" spans="1:16" x14ac:dyDescent="0.25">
      <c r="A21" s="2" t="s">
        <v>2</v>
      </c>
      <c r="B21" s="437" t="s">
        <v>2</v>
      </c>
      <c r="C21" s="374"/>
      <c r="D21" s="439" t="s">
        <v>2</v>
      </c>
      <c r="E21" s="374"/>
      <c r="F21" s="439" t="s">
        <v>2</v>
      </c>
      <c r="G21" s="374"/>
      <c r="H21" s="374"/>
      <c r="I21" s="439" t="s">
        <v>2</v>
      </c>
      <c r="J21" s="374"/>
      <c r="K21" s="374"/>
      <c r="L21" s="374"/>
      <c r="M21" s="374"/>
      <c r="N21" s="374"/>
      <c r="O21" s="78" t="s">
        <v>2</v>
      </c>
      <c r="P21" s="78" t="s">
        <v>2</v>
      </c>
    </row>
    <row r="22" spans="1:16" x14ac:dyDescent="0.25">
      <c r="A22" s="380" t="s">
        <v>2</v>
      </c>
      <c r="B22" s="409" t="s">
        <v>136</v>
      </c>
      <c r="C22" s="374"/>
      <c r="D22" s="434" t="s">
        <v>229</v>
      </c>
      <c r="E22" s="435"/>
      <c r="F22" s="435"/>
      <c r="G22" s="436"/>
      <c r="H22" s="434" t="s">
        <v>230</v>
      </c>
      <c r="I22" s="435"/>
      <c r="J22" s="435"/>
      <c r="K22" s="436"/>
      <c r="L22" s="434" t="s">
        <v>231</v>
      </c>
      <c r="M22" s="435"/>
      <c r="N22" s="436"/>
      <c r="O22" s="376" t="s">
        <v>2</v>
      </c>
      <c r="P22" s="376" t="s">
        <v>2</v>
      </c>
    </row>
    <row r="23" spans="1:16" x14ac:dyDescent="0.25">
      <c r="A23" s="374"/>
      <c r="B23" s="380" t="s">
        <v>262</v>
      </c>
      <c r="C23" s="374"/>
      <c r="D23" s="74" t="s">
        <v>233</v>
      </c>
      <c r="E23" s="440" t="s">
        <v>234</v>
      </c>
      <c r="F23" s="385"/>
      <c r="G23" s="74" t="s">
        <v>235</v>
      </c>
      <c r="H23" s="440" t="s">
        <v>233</v>
      </c>
      <c r="I23" s="385"/>
      <c r="J23" s="74" t="s">
        <v>234</v>
      </c>
      <c r="K23" s="74" t="s">
        <v>235</v>
      </c>
      <c r="L23" s="74" t="s">
        <v>233</v>
      </c>
      <c r="M23" s="74" t="s">
        <v>234</v>
      </c>
      <c r="N23" s="74" t="s">
        <v>235</v>
      </c>
      <c r="O23" s="374"/>
      <c r="P23" s="374"/>
    </row>
    <row r="24" spans="1:16" x14ac:dyDescent="0.25">
      <c r="A24" s="374"/>
      <c r="B24" s="441" t="s">
        <v>236</v>
      </c>
      <c r="C24" s="374"/>
      <c r="D24" s="75" t="s">
        <v>237</v>
      </c>
      <c r="E24" s="442" t="s">
        <v>238</v>
      </c>
      <c r="F24" s="385"/>
      <c r="G24" s="75" t="s">
        <v>239</v>
      </c>
      <c r="H24" s="442" t="s">
        <v>240</v>
      </c>
      <c r="I24" s="385"/>
      <c r="J24" s="75" t="s">
        <v>241</v>
      </c>
      <c r="K24" s="75" t="s">
        <v>239</v>
      </c>
      <c r="L24" s="75" t="s">
        <v>242</v>
      </c>
      <c r="M24" s="75" t="s">
        <v>243</v>
      </c>
      <c r="N24" s="75" t="s">
        <v>239</v>
      </c>
      <c r="O24" s="374"/>
      <c r="P24" s="374"/>
    </row>
    <row r="25" spans="1:16" x14ac:dyDescent="0.25">
      <c r="A25" s="374"/>
      <c r="B25" s="441" t="s">
        <v>257</v>
      </c>
      <c r="C25" s="374"/>
      <c r="D25" s="76" t="s">
        <v>263</v>
      </c>
      <c r="E25" s="443" t="s">
        <v>246</v>
      </c>
      <c r="F25" s="385"/>
      <c r="G25" s="76" t="s">
        <v>246</v>
      </c>
      <c r="H25" s="443" t="s">
        <v>258</v>
      </c>
      <c r="I25" s="385"/>
      <c r="J25" s="76" t="s">
        <v>246</v>
      </c>
      <c r="K25" s="76" t="s">
        <v>246</v>
      </c>
      <c r="L25" s="76" t="s">
        <v>259</v>
      </c>
      <c r="M25" s="76" t="s">
        <v>260</v>
      </c>
      <c r="N25" s="76" t="s">
        <v>246</v>
      </c>
      <c r="O25" s="374"/>
      <c r="P25" s="374"/>
    </row>
    <row r="26" spans="1:16" x14ac:dyDescent="0.25">
      <c r="A26" s="374"/>
      <c r="B26" s="380" t="s">
        <v>2</v>
      </c>
      <c r="C26" s="374"/>
      <c r="D26" s="76" t="s">
        <v>2</v>
      </c>
      <c r="E26" s="443" t="s">
        <v>2</v>
      </c>
      <c r="F26" s="385"/>
      <c r="G26" s="76" t="s">
        <v>2</v>
      </c>
      <c r="H26" s="443" t="s">
        <v>2</v>
      </c>
      <c r="I26" s="385"/>
      <c r="J26" s="76" t="s">
        <v>2</v>
      </c>
      <c r="K26" s="76" t="s">
        <v>2</v>
      </c>
      <c r="L26" s="76" t="s">
        <v>2</v>
      </c>
      <c r="M26" s="76" t="s">
        <v>2</v>
      </c>
      <c r="N26" s="76" t="s">
        <v>2</v>
      </c>
      <c r="O26" s="374"/>
      <c r="P26" s="374"/>
    </row>
    <row r="27" spans="1:16" ht="113.45" customHeight="1" x14ac:dyDescent="0.25">
      <c r="A27" s="2" t="s">
        <v>2</v>
      </c>
      <c r="B27" s="437" t="s">
        <v>249</v>
      </c>
      <c r="C27" s="374"/>
      <c r="D27" s="438" t="s">
        <v>261</v>
      </c>
      <c r="E27" s="374"/>
      <c r="F27" s="374"/>
      <c r="G27" s="374"/>
      <c r="H27" s="374"/>
      <c r="I27" s="374"/>
      <c r="J27" s="374"/>
      <c r="K27" s="374"/>
      <c r="L27" s="374"/>
      <c r="M27" s="374"/>
      <c r="N27" s="374"/>
      <c r="O27" s="77" t="s">
        <v>251</v>
      </c>
      <c r="P27" s="70" t="s">
        <v>252</v>
      </c>
    </row>
    <row r="28" spans="1:16" x14ac:dyDescent="0.25">
      <c r="A28" s="2" t="s">
        <v>2</v>
      </c>
      <c r="B28" s="437" t="s">
        <v>2</v>
      </c>
      <c r="C28" s="374"/>
      <c r="D28" s="439" t="s">
        <v>2</v>
      </c>
      <c r="E28" s="374"/>
      <c r="F28" s="439" t="s">
        <v>2</v>
      </c>
      <c r="G28" s="374"/>
      <c r="H28" s="374"/>
      <c r="I28" s="439" t="s">
        <v>2</v>
      </c>
      <c r="J28" s="374"/>
      <c r="K28" s="374"/>
      <c r="L28" s="374"/>
      <c r="M28" s="374"/>
      <c r="N28" s="374"/>
      <c r="O28" s="78" t="s">
        <v>2</v>
      </c>
      <c r="P28" s="78" t="s">
        <v>2</v>
      </c>
    </row>
    <row r="29" spans="1:16" x14ac:dyDescent="0.25">
      <c r="A29" s="380" t="s">
        <v>2</v>
      </c>
      <c r="B29" s="409" t="s">
        <v>136</v>
      </c>
      <c r="C29" s="374"/>
      <c r="D29" s="434" t="s">
        <v>229</v>
      </c>
      <c r="E29" s="435"/>
      <c r="F29" s="435"/>
      <c r="G29" s="436"/>
      <c r="H29" s="434" t="s">
        <v>230</v>
      </c>
      <c r="I29" s="435"/>
      <c r="J29" s="435"/>
      <c r="K29" s="436"/>
      <c r="L29" s="434" t="s">
        <v>231</v>
      </c>
      <c r="M29" s="435"/>
      <c r="N29" s="436"/>
      <c r="O29" s="376" t="s">
        <v>2</v>
      </c>
      <c r="P29" s="376" t="s">
        <v>2</v>
      </c>
    </row>
    <row r="30" spans="1:16" x14ac:dyDescent="0.25">
      <c r="A30" s="374"/>
      <c r="B30" s="380" t="s">
        <v>264</v>
      </c>
      <c r="C30" s="374"/>
      <c r="D30" s="74" t="s">
        <v>233</v>
      </c>
      <c r="E30" s="440" t="s">
        <v>234</v>
      </c>
      <c r="F30" s="385"/>
      <c r="G30" s="74" t="s">
        <v>235</v>
      </c>
      <c r="H30" s="440" t="s">
        <v>233</v>
      </c>
      <c r="I30" s="385"/>
      <c r="J30" s="74" t="s">
        <v>234</v>
      </c>
      <c r="K30" s="74" t="s">
        <v>235</v>
      </c>
      <c r="L30" s="74" t="s">
        <v>233</v>
      </c>
      <c r="M30" s="74" t="s">
        <v>234</v>
      </c>
      <c r="N30" s="74" t="s">
        <v>235</v>
      </c>
      <c r="O30" s="374"/>
      <c r="P30" s="374"/>
    </row>
    <row r="31" spans="1:16" x14ac:dyDescent="0.25">
      <c r="A31" s="374"/>
      <c r="B31" s="441" t="s">
        <v>236</v>
      </c>
      <c r="C31" s="374"/>
      <c r="D31" s="75" t="s">
        <v>242</v>
      </c>
      <c r="E31" s="442" t="s">
        <v>238</v>
      </c>
      <c r="F31" s="385"/>
      <c r="G31" s="75" t="s">
        <v>239</v>
      </c>
      <c r="H31" s="442" t="s">
        <v>265</v>
      </c>
      <c r="I31" s="385"/>
      <c r="J31" s="75" t="s">
        <v>241</v>
      </c>
      <c r="K31" s="75" t="s">
        <v>239</v>
      </c>
      <c r="L31" s="75" t="s">
        <v>242</v>
      </c>
      <c r="M31" s="75" t="s">
        <v>243</v>
      </c>
      <c r="N31" s="75" t="s">
        <v>239</v>
      </c>
      <c r="O31" s="374"/>
      <c r="P31" s="374"/>
    </row>
    <row r="32" spans="1:16" x14ac:dyDescent="0.25">
      <c r="A32" s="374"/>
      <c r="B32" s="441" t="s">
        <v>257</v>
      </c>
      <c r="C32" s="374"/>
      <c r="D32" s="76" t="s">
        <v>237</v>
      </c>
      <c r="E32" s="443" t="s">
        <v>246</v>
      </c>
      <c r="F32" s="385"/>
      <c r="G32" s="76" t="s">
        <v>246</v>
      </c>
      <c r="H32" s="443" t="s">
        <v>258</v>
      </c>
      <c r="I32" s="385"/>
      <c r="J32" s="76" t="s">
        <v>246</v>
      </c>
      <c r="K32" s="76" t="s">
        <v>246</v>
      </c>
      <c r="L32" s="76" t="s">
        <v>259</v>
      </c>
      <c r="M32" s="76" t="s">
        <v>260</v>
      </c>
      <c r="N32" s="76" t="s">
        <v>246</v>
      </c>
      <c r="O32" s="374"/>
      <c r="P32" s="374"/>
    </row>
    <row r="33" spans="1:16" x14ac:dyDescent="0.25">
      <c r="A33" s="374"/>
      <c r="B33" s="380" t="s">
        <v>2</v>
      </c>
      <c r="C33" s="374"/>
      <c r="D33" s="76" t="s">
        <v>2</v>
      </c>
      <c r="E33" s="443" t="s">
        <v>2</v>
      </c>
      <c r="F33" s="385"/>
      <c r="G33" s="76" t="s">
        <v>2</v>
      </c>
      <c r="H33" s="443" t="s">
        <v>2</v>
      </c>
      <c r="I33" s="385"/>
      <c r="J33" s="76" t="s">
        <v>2</v>
      </c>
      <c r="K33" s="76" t="s">
        <v>2</v>
      </c>
      <c r="L33" s="76" t="s">
        <v>2</v>
      </c>
      <c r="M33" s="76" t="s">
        <v>2</v>
      </c>
      <c r="N33" s="76" t="s">
        <v>2</v>
      </c>
      <c r="O33" s="374"/>
      <c r="P33" s="374"/>
    </row>
    <row r="34" spans="1:16" ht="113.45" customHeight="1" x14ac:dyDescent="0.25">
      <c r="A34" s="2" t="s">
        <v>2</v>
      </c>
      <c r="B34" s="437" t="s">
        <v>249</v>
      </c>
      <c r="C34" s="374"/>
      <c r="D34" s="438" t="s">
        <v>261</v>
      </c>
      <c r="E34" s="374"/>
      <c r="F34" s="374"/>
      <c r="G34" s="374"/>
      <c r="H34" s="374"/>
      <c r="I34" s="374"/>
      <c r="J34" s="374"/>
      <c r="K34" s="374"/>
      <c r="L34" s="374"/>
      <c r="M34" s="374"/>
      <c r="N34" s="374"/>
      <c r="O34" s="77" t="s">
        <v>251</v>
      </c>
      <c r="P34" s="70" t="s">
        <v>252</v>
      </c>
    </row>
    <row r="35" spans="1:16" x14ac:dyDescent="0.25">
      <c r="A35" s="2" t="s">
        <v>2</v>
      </c>
      <c r="B35" s="437" t="s">
        <v>2</v>
      </c>
      <c r="C35" s="374"/>
      <c r="D35" s="439" t="s">
        <v>2</v>
      </c>
      <c r="E35" s="374"/>
      <c r="F35" s="439" t="s">
        <v>2</v>
      </c>
      <c r="G35" s="374"/>
      <c r="H35" s="374"/>
      <c r="I35" s="439" t="s">
        <v>2</v>
      </c>
      <c r="J35" s="374"/>
      <c r="K35" s="374"/>
      <c r="L35" s="374"/>
      <c r="M35" s="374"/>
      <c r="N35" s="374"/>
      <c r="O35" s="78" t="s">
        <v>2</v>
      </c>
      <c r="P35" s="78" t="s">
        <v>2</v>
      </c>
    </row>
    <row r="36" spans="1:16" x14ac:dyDescent="0.25">
      <c r="A36" s="380" t="s">
        <v>2</v>
      </c>
      <c r="B36" s="409" t="s">
        <v>136</v>
      </c>
      <c r="C36" s="374"/>
      <c r="D36" s="434" t="s">
        <v>229</v>
      </c>
      <c r="E36" s="435"/>
      <c r="F36" s="435"/>
      <c r="G36" s="436"/>
      <c r="H36" s="434" t="s">
        <v>230</v>
      </c>
      <c r="I36" s="435"/>
      <c r="J36" s="435"/>
      <c r="K36" s="436"/>
      <c r="L36" s="434" t="s">
        <v>231</v>
      </c>
      <c r="M36" s="435"/>
      <c r="N36" s="436"/>
      <c r="O36" s="376" t="s">
        <v>2</v>
      </c>
      <c r="P36" s="376" t="s">
        <v>2</v>
      </c>
    </row>
    <row r="37" spans="1:16" x14ac:dyDescent="0.25">
      <c r="A37" s="374"/>
      <c r="B37" s="380" t="s">
        <v>266</v>
      </c>
      <c r="C37" s="374"/>
      <c r="D37" s="74" t="s">
        <v>233</v>
      </c>
      <c r="E37" s="440" t="s">
        <v>234</v>
      </c>
      <c r="F37" s="385"/>
      <c r="G37" s="74" t="s">
        <v>235</v>
      </c>
      <c r="H37" s="440" t="s">
        <v>233</v>
      </c>
      <c r="I37" s="385"/>
      <c r="J37" s="74" t="s">
        <v>234</v>
      </c>
      <c r="K37" s="74" t="s">
        <v>235</v>
      </c>
      <c r="L37" s="74" t="s">
        <v>233</v>
      </c>
      <c r="M37" s="74" t="s">
        <v>234</v>
      </c>
      <c r="N37" s="74" t="s">
        <v>235</v>
      </c>
      <c r="O37" s="374"/>
      <c r="P37" s="374"/>
    </row>
    <row r="38" spans="1:16" x14ac:dyDescent="0.25">
      <c r="A38" s="374"/>
      <c r="B38" s="441" t="s">
        <v>236</v>
      </c>
      <c r="C38" s="374"/>
      <c r="D38" s="75" t="s">
        <v>237</v>
      </c>
      <c r="E38" s="442" t="s">
        <v>238</v>
      </c>
      <c r="F38" s="385"/>
      <c r="G38" s="75" t="s">
        <v>239</v>
      </c>
      <c r="H38" s="442" t="s">
        <v>267</v>
      </c>
      <c r="I38" s="385"/>
      <c r="J38" s="75" t="s">
        <v>241</v>
      </c>
      <c r="K38" s="75" t="s">
        <v>239</v>
      </c>
      <c r="L38" s="75" t="s">
        <v>242</v>
      </c>
      <c r="M38" s="75" t="s">
        <v>243</v>
      </c>
      <c r="N38" s="75" t="s">
        <v>239</v>
      </c>
      <c r="O38" s="374"/>
      <c r="P38" s="374"/>
    </row>
    <row r="39" spans="1:16" x14ac:dyDescent="0.25">
      <c r="A39" s="374"/>
      <c r="B39" s="441" t="s">
        <v>257</v>
      </c>
      <c r="C39" s="374"/>
      <c r="D39" s="76" t="s">
        <v>268</v>
      </c>
      <c r="E39" s="443" t="s">
        <v>246</v>
      </c>
      <c r="F39" s="385"/>
      <c r="G39" s="76" t="s">
        <v>246</v>
      </c>
      <c r="H39" s="443" t="s">
        <v>258</v>
      </c>
      <c r="I39" s="385"/>
      <c r="J39" s="76" t="s">
        <v>246</v>
      </c>
      <c r="K39" s="76" t="s">
        <v>246</v>
      </c>
      <c r="L39" s="76" t="s">
        <v>259</v>
      </c>
      <c r="M39" s="76" t="s">
        <v>260</v>
      </c>
      <c r="N39" s="76" t="s">
        <v>246</v>
      </c>
      <c r="O39" s="374"/>
      <c r="P39" s="374"/>
    </row>
    <row r="40" spans="1:16" x14ac:dyDescent="0.25">
      <c r="A40" s="374"/>
      <c r="B40" s="380" t="s">
        <v>2</v>
      </c>
      <c r="C40" s="374"/>
      <c r="D40" s="76" t="s">
        <v>2</v>
      </c>
      <c r="E40" s="443" t="s">
        <v>2</v>
      </c>
      <c r="F40" s="385"/>
      <c r="G40" s="76" t="s">
        <v>2</v>
      </c>
      <c r="H40" s="443" t="s">
        <v>2</v>
      </c>
      <c r="I40" s="385"/>
      <c r="J40" s="76" t="s">
        <v>2</v>
      </c>
      <c r="K40" s="76" t="s">
        <v>2</v>
      </c>
      <c r="L40" s="76" t="s">
        <v>2</v>
      </c>
      <c r="M40" s="76" t="s">
        <v>2</v>
      </c>
      <c r="N40" s="76" t="s">
        <v>2</v>
      </c>
      <c r="O40" s="374"/>
      <c r="P40" s="374"/>
    </row>
    <row r="41" spans="1:16" ht="0" hidden="1" customHeight="1" x14ac:dyDescent="0.25">
      <c r="A41" s="380" t="s">
        <v>2</v>
      </c>
      <c r="B41" s="437" t="s">
        <v>249</v>
      </c>
      <c r="C41" s="374"/>
      <c r="D41" s="438" t="s">
        <v>261</v>
      </c>
      <c r="E41" s="374"/>
      <c r="F41" s="374"/>
      <c r="G41" s="374"/>
      <c r="H41" s="374"/>
      <c r="I41" s="374"/>
      <c r="J41" s="374"/>
      <c r="K41" s="374"/>
      <c r="L41" s="374"/>
      <c r="M41" s="374"/>
      <c r="N41" s="374"/>
      <c r="O41" s="444" t="s">
        <v>251</v>
      </c>
      <c r="P41" s="445" t="s">
        <v>252</v>
      </c>
    </row>
    <row r="42" spans="1:16" ht="113.45" customHeight="1" x14ac:dyDescent="0.25">
      <c r="A42" s="374"/>
      <c r="B42" s="374"/>
      <c r="C42" s="374"/>
      <c r="D42" s="374"/>
      <c r="E42" s="374"/>
      <c r="F42" s="374"/>
      <c r="G42" s="374"/>
      <c r="H42" s="374"/>
      <c r="I42" s="374"/>
      <c r="J42" s="374"/>
      <c r="K42" s="374"/>
      <c r="L42" s="374"/>
      <c r="M42" s="374"/>
      <c r="N42" s="374"/>
      <c r="O42" s="374"/>
      <c r="P42" s="446"/>
    </row>
    <row r="43" spans="1:16" x14ac:dyDescent="0.25">
      <c r="A43" s="2" t="s">
        <v>2</v>
      </c>
      <c r="B43" s="437" t="s">
        <v>2</v>
      </c>
      <c r="C43" s="374"/>
      <c r="D43" s="439" t="s">
        <v>2</v>
      </c>
      <c r="E43" s="374"/>
      <c r="F43" s="439" t="s">
        <v>2</v>
      </c>
      <c r="G43" s="374"/>
      <c r="H43" s="374"/>
      <c r="I43" s="439" t="s">
        <v>2</v>
      </c>
      <c r="J43" s="374"/>
      <c r="K43" s="374"/>
      <c r="L43" s="374"/>
      <c r="M43" s="374"/>
      <c r="N43" s="374"/>
      <c r="O43" s="78" t="s">
        <v>2</v>
      </c>
      <c r="P43" s="78" t="s">
        <v>2</v>
      </c>
    </row>
    <row r="44" spans="1:16" x14ac:dyDescent="0.25">
      <c r="A44" s="380" t="s">
        <v>2</v>
      </c>
      <c r="B44" s="409" t="s">
        <v>269</v>
      </c>
      <c r="C44" s="374"/>
      <c r="D44" s="434" t="s">
        <v>229</v>
      </c>
      <c r="E44" s="435"/>
      <c r="F44" s="435"/>
      <c r="G44" s="436"/>
      <c r="H44" s="434" t="s">
        <v>230</v>
      </c>
      <c r="I44" s="435"/>
      <c r="J44" s="435"/>
      <c r="K44" s="436"/>
      <c r="L44" s="434" t="s">
        <v>231</v>
      </c>
      <c r="M44" s="435"/>
      <c r="N44" s="436"/>
      <c r="O44" s="376" t="s">
        <v>2</v>
      </c>
      <c r="P44" s="376" t="s">
        <v>2</v>
      </c>
    </row>
    <row r="45" spans="1:16" x14ac:dyDescent="0.25">
      <c r="A45" s="374"/>
      <c r="B45" s="380" t="s">
        <v>270</v>
      </c>
      <c r="C45" s="374"/>
      <c r="D45" s="74" t="s">
        <v>233</v>
      </c>
      <c r="E45" s="440" t="s">
        <v>234</v>
      </c>
      <c r="F45" s="385"/>
      <c r="G45" s="74" t="s">
        <v>235</v>
      </c>
      <c r="H45" s="440" t="s">
        <v>233</v>
      </c>
      <c r="I45" s="385"/>
      <c r="J45" s="74" t="s">
        <v>234</v>
      </c>
      <c r="K45" s="74" t="s">
        <v>235</v>
      </c>
      <c r="L45" s="74" t="s">
        <v>233</v>
      </c>
      <c r="M45" s="74" t="s">
        <v>234</v>
      </c>
      <c r="N45" s="74" t="s">
        <v>235</v>
      </c>
      <c r="O45" s="374"/>
      <c r="P45" s="374"/>
    </row>
    <row r="46" spans="1:16" x14ac:dyDescent="0.25">
      <c r="A46" s="374"/>
      <c r="B46" s="441" t="s">
        <v>271</v>
      </c>
      <c r="C46" s="374"/>
      <c r="D46" s="75" t="s">
        <v>268</v>
      </c>
      <c r="E46" s="442" t="s">
        <v>272</v>
      </c>
      <c r="F46" s="385"/>
      <c r="G46" s="75" t="s">
        <v>239</v>
      </c>
      <c r="H46" s="442" t="s">
        <v>273</v>
      </c>
      <c r="I46" s="385"/>
      <c r="J46" s="75" t="s">
        <v>274</v>
      </c>
      <c r="K46" s="75" t="s">
        <v>239</v>
      </c>
      <c r="L46" s="75" t="s">
        <v>275</v>
      </c>
      <c r="M46" s="75" t="s">
        <v>275</v>
      </c>
      <c r="N46" s="75" t="s">
        <v>275</v>
      </c>
      <c r="O46" s="374"/>
      <c r="P46" s="374"/>
    </row>
    <row r="47" spans="1:16" x14ac:dyDescent="0.25">
      <c r="A47" s="374"/>
      <c r="B47" s="441" t="s">
        <v>244</v>
      </c>
      <c r="C47" s="374"/>
      <c r="D47" s="76" t="s">
        <v>276</v>
      </c>
      <c r="E47" s="443" t="s">
        <v>272</v>
      </c>
      <c r="F47" s="385"/>
      <c r="G47" s="76" t="s">
        <v>246</v>
      </c>
      <c r="H47" s="443" t="s">
        <v>277</v>
      </c>
      <c r="I47" s="385"/>
      <c r="J47" s="76" t="s">
        <v>246</v>
      </c>
      <c r="K47" s="76" t="s">
        <v>246</v>
      </c>
      <c r="L47" s="76" t="s">
        <v>246</v>
      </c>
      <c r="M47" s="76" t="s">
        <v>246</v>
      </c>
      <c r="N47" s="76" t="s">
        <v>246</v>
      </c>
      <c r="O47" s="374"/>
      <c r="P47" s="374"/>
    </row>
    <row r="48" spans="1:16" x14ac:dyDescent="0.25">
      <c r="A48" s="374"/>
      <c r="B48" s="380" t="s">
        <v>2</v>
      </c>
      <c r="C48" s="374"/>
      <c r="D48" s="76" t="s">
        <v>2</v>
      </c>
      <c r="E48" s="443" t="s">
        <v>2</v>
      </c>
      <c r="F48" s="385"/>
      <c r="G48" s="76" t="s">
        <v>2</v>
      </c>
      <c r="H48" s="443" t="s">
        <v>2</v>
      </c>
      <c r="I48" s="385"/>
      <c r="J48" s="76" t="s">
        <v>2</v>
      </c>
      <c r="K48" s="76" t="s">
        <v>2</v>
      </c>
      <c r="L48" s="76" t="s">
        <v>2</v>
      </c>
      <c r="M48" s="76" t="s">
        <v>2</v>
      </c>
      <c r="N48" s="76" t="s">
        <v>2</v>
      </c>
      <c r="O48" s="374"/>
      <c r="P48" s="374"/>
    </row>
    <row r="49" spans="1:16" ht="113.45" customHeight="1" x14ac:dyDescent="0.25">
      <c r="A49" s="2" t="s">
        <v>2</v>
      </c>
      <c r="B49" s="437"/>
      <c r="C49" s="374"/>
      <c r="D49" s="438" t="s">
        <v>278</v>
      </c>
      <c r="E49" s="374"/>
      <c r="F49" s="374"/>
      <c r="G49" s="374"/>
      <c r="H49" s="374"/>
      <c r="I49" s="374"/>
      <c r="J49" s="374"/>
      <c r="K49" s="374"/>
      <c r="L49" s="374"/>
      <c r="M49" s="374"/>
      <c r="N49" s="374"/>
      <c r="O49" s="77" t="s">
        <v>251</v>
      </c>
      <c r="P49" s="70" t="s">
        <v>252</v>
      </c>
    </row>
    <row r="50" spans="1:16" x14ac:dyDescent="0.25">
      <c r="A50" s="2" t="s">
        <v>2</v>
      </c>
      <c r="B50" s="437" t="s">
        <v>2</v>
      </c>
      <c r="C50" s="374"/>
      <c r="D50" s="439" t="s">
        <v>2</v>
      </c>
      <c r="E50" s="374"/>
      <c r="F50" s="439" t="s">
        <v>2</v>
      </c>
      <c r="G50" s="374"/>
      <c r="H50" s="374"/>
      <c r="I50" s="439" t="s">
        <v>2</v>
      </c>
      <c r="J50" s="374"/>
      <c r="K50" s="374"/>
      <c r="L50" s="374"/>
      <c r="M50" s="374"/>
      <c r="N50" s="374"/>
      <c r="O50" s="78" t="s">
        <v>2</v>
      </c>
      <c r="P50" s="78" t="s">
        <v>2</v>
      </c>
    </row>
    <row r="51" spans="1:16" x14ac:dyDescent="0.25">
      <c r="A51" s="2" t="s">
        <v>2</v>
      </c>
      <c r="B51" s="437" t="s">
        <v>279</v>
      </c>
      <c r="C51" s="374"/>
      <c r="D51" s="439" t="s">
        <v>2</v>
      </c>
      <c r="E51" s="374"/>
      <c r="F51" s="439" t="s">
        <v>2</v>
      </c>
      <c r="G51" s="374"/>
      <c r="H51" s="374"/>
      <c r="I51" s="439" t="s">
        <v>2</v>
      </c>
      <c r="J51" s="374"/>
      <c r="K51" s="374"/>
      <c r="L51" s="374"/>
      <c r="M51" s="374"/>
      <c r="N51" s="374"/>
      <c r="O51" s="78" t="s">
        <v>2</v>
      </c>
      <c r="P51" s="78" t="s">
        <v>2</v>
      </c>
    </row>
    <row r="52" spans="1:16" x14ac:dyDescent="0.25">
      <c r="A52" s="2" t="s">
        <v>2</v>
      </c>
      <c r="B52" s="437" t="s">
        <v>280</v>
      </c>
      <c r="C52" s="374"/>
      <c r="D52" s="439" t="s">
        <v>2</v>
      </c>
      <c r="E52" s="374"/>
      <c r="F52" s="439" t="s">
        <v>2</v>
      </c>
      <c r="G52" s="374"/>
      <c r="H52" s="374"/>
      <c r="I52" s="439" t="s">
        <v>2</v>
      </c>
      <c r="J52" s="374"/>
      <c r="K52" s="374"/>
      <c r="L52" s="374"/>
      <c r="M52" s="374"/>
      <c r="N52" s="374"/>
      <c r="O52" s="78" t="s">
        <v>2</v>
      </c>
      <c r="P52" s="78" t="s">
        <v>2</v>
      </c>
    </row>
    <row r="53" spans="1:16" x14ac:dyDescent="0.25">
      <c r="A53" s="2" t="s">
        <v>2</v>
      </c>
      <c r="B53" s="437" t="s">
        <v>281</v>
      </c>
      <c r="C53" s="374"/>
      <c r="D53" s="439" t="s">
        <v>2</v>
      </c>
      <c r="E53" s="374"/>
      <c r="F53" s="439" t="s">
        <v>2</v>
      </c>
      <c r="G53" s="374"/>
      <c r="H53" s="374"/>
      <c r="I53" s="439" t="s">
        <v>2</v>
      </c>
      <c r="J53" s="374"/>
      <c r="K53" s="374"/>
      <c r="L53" s="374"/>
      <c r="M53" s="374"/>
      <c r="N53" s="374"/>
      <c r="O53" s="78" t="s">
        <v>2</v>
      </c>
      <c r="P53" s="78" t="s">
        <v>2</v>
      </c>
    </row>
    <row r="54" spans="1:16" ht="0" hidden="1" customHeight="1" x14ac:dyDescent="0.25"/>
  </sheetData>
  <sheetProtection algorithmName="SHA-512" hashValue="qnz6V/zm6VMxPDkx63EBXyrB8Ig6MedaBcuStSVpft+Tpt3jrap8cmGF87Tj1Ce1BYHFzqyaLbWzA5RN83gPYA==" saltValue="aPvCRX2mNQWzyLFlT/TYEg==" spinCount="100000" sheet="1" objects="1" scenarios="1"/>
  <mergeCells count="178">
    <mergeCell ref="B53:C53"/>
    <mergeCell ref="D53:E53"/>
    <mergeCell ref="F53:H53"/>
    <mergeCell ref="I53:N53"/>
    <mergeCell ref="B51:C51"/>
    <mergeCell ref="D51:E51"/>
    <mergeCell ref="F51:H51"/>
    <mergeCell ref="I51:N51"/>
    <mergeCell ref="B52:C52"/>
    <mergeCell ref="D52:E52"/>
    <mergeCell ref="F52:H52"/>
    <mergeCell ref="I52:N52"/>
    <mergeCell ref="B49:C49"/>
    <mergeCell ref="D49:N49"/>
    <mergeCell ref="B50:C50"/>
    <mergeCell ref="D50:E50"/>
    <mergeCell ref="F50:H50"/>
    <mergeCell ref="I50:N50"/>
    <mergeCell ref="O44:O48"/>
    <mergeCell ref="P44:P48"/>
    <mergeCell ref="B45:C45"/>
    <mergeCell ref="E45:F45"/>
    <mergeCell ref="H45:I45"/>
    <mergeCell ref="B46:C46"/>
    <mergeCell ref="E46:F46"/>
    <mergeCell ref="H46:I46"/>
    <mergeCell ref="B47:C47"/>
    <mergeCell ref="E47:F47"/>
    <mergeCell ref="H47:I47"/>
    <mergeCell ref="B48:C48"/>
    <mergeCell ref="E48:F48"/>
    <mergeCell ref="H48:I48"/>
    <mergeCell ref="B43:C43"/>
    <mergeCell ref="D43:E43"/>
    <mergeCell ref="F43:H43"/>
    <mergeCell ref="I43:N43"/>
    <mergeCell ref="A44:A48"/>
    <mergeCell ref="B44:C44"/>
    <mergeCell ref="D44:G44"/>
    <mergeCell ref="H44:K44"/>
    <mergeCell ref="L44:N44"/>
    <mergeCell ref="A41:A42"/>
    <mergeCell ref="B41:C42"/>
    <mergeCell ref="D41:N42"/>
    <mergeCell ref="O41:O42"/>
    <mergeCell ref="P41:P42"/>
    <mergeCell ref="O36:O40"/>
    <mergeCell ref="P36:P40"/>
    <mergeCell ref="B37:C37"/>
    <mergeCell ref="E37:F37"/>
    <mergeCell ref="H37:I37"/>
    <mergeCell ref="B38:C38"/>
    <mergeCell ref="E38:F38"/>
    <mergeCell ref="H38:I38"/>
    <mergeCell ref="B39:C39"/>
    <mergeCell ref="E39:F39"/>
    <mergeCell ref="H39:I39"/>
    <mergeCell ref="B40:C40"/>
    <mergeCell ref="E40:F40"/>
    <mergeCell ref="H40:I40"/>
    <mergeCell ref="A36:A40"/>
    <mergeCell ref="B36:C36"/>
    <mergeCell ref="D36:G36"/>
    <mergeCell ref="H36:K36"/>
    <mergeCell ref="L36:N36"/>
    <mergeCell ref="B34:C34"/>
    <mergeCell ref="D34:N34"/>
    <mergeCell ref="B35:C35"/>
    <mergeCell ref="D35:E35"/>
    <mergeCell ref="F35:H35"/>
    <mergeCell ref="I35:N35"/>
    <mergeCell ref="O29:O33"/>
    <mergeCell ref="P29:P33"/>
    <mergeCell ref="B30:C30"/>
    <mergeCell ref="E30:F30"/>
    <mergeCell ref="H30:I30"/>
    <mergeCell ref="B31:C31"/>
    <mergeCell ref="E31:F31"/>
    <mergeCell ref="H31:I31"/>
    <mergeCell ref="B32:C32"/>
    <mergeCell ref="E32:F32"/>
    <mergeCell ref="H32:I32"/>
    <mergeCell ref="B33:C33"/>
    <mergeCell ref="E33:F33"/>
    <mergeCell ref="H33:I33"/>
    <mergeCell ref="A29:A33"/>
    <mergeCell ref="B29:C29"/>
    <mergeCell ref="D29:G29"/>
    <mergeCell ref="H29:K29"/>
    <mergeCell ref="L29:N29"/>
    <mergeCell ref="B27:C27"/>
    <mergeCell ref="D27:N27"/>
    <mergeCell ref="B28:C28"/>
    <mergeCell ref="D28:E28"/>
    <mergeCell ref="F28:H28"/>
    <mergeCell ref="I28:N28"/>
    <mergeCell ref="O22:O26"/>
    <mergeCell ref="P22:P26"/>
    <mergeCell ref="B23:C23"/>
    <mergeCell ref="E23:F23"/>
    <mergeCell ref="H23:I23"/>
    <mergeCell ref="B24:C24"/>
    <mergeCell ref="E24:F24"/>
    <mergeCell ref="H24:I24"/>
    <mergeCell ref="B25:C25"/>
    <mergeCell ref="E25:F25"/>
    <mergeCell ref="H25:I25"/>
    <mergeCell ref="B26:C26"/>
    <mergeCell ref="E26:F26"/>
    <mergeCell ref="H26:I26"/>
    <mergeCell ref="B21:C21"/>
    <mergeCell ref="D21:E21"/>
    <mergeCell ref="F21:H21"/>
    <mergeCell ref="I21:N21"/>
    <mergeCell ref="A22:A26"/>
    <mergeCell ref="B22:C22"/>
    <mergeCell ref="D22:G22"/>
    <mergeCell ref="H22:K22"/>
    <mergeCell ref="L22:N22"/>
    <mergeCell ref="A19:A20"/>
    <mergeCell ref="B19:C20"/>
    <mergeCell ref="D19:N20"/>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L14:N14"/>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A7:A11"/>
    <mergeCell ref="B7:C7"/>
    <mergeCell ref="D7:G7"/>
    <mergeCell ref="H7:K7"/>
    <mergeCell ref="L7:N7"/>
    <mergeCell ref="B12:C12"/>
    <mergeCell ref="D12:N12"/>
    <mergeCell ref="B13:C13"/>
    <mergeCell ref="D13:E13"/>
    <mergeCell ref="F13:H13"/>
    <mergeCell ref="I13:N13"/>
    <mergeCell ref="A1:B3"/>
    <mergeCell ref="C1:P1"/>
    <mergeCell ref="C2:P2"/>
    <mergeCell ref="C3:P3"/>
    <mergeCell ref="B4:H4"/>
    <mergeCell ref="I4:N4"/>
    <mergeCell ref="B5:H5"/>
    <mergeCell ref="I5:N5"/>
    <mergeCell ref="B6:H6"/>
    <mergeCell ref="I6:N6"/>
  </mergeCells>
  <pageMargins left="0.25" right="0.25" top="0.25" bottom="0.25" header="0.25" footer="0.2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showGridLines="0" workbookViewId="0">
      <selection sqref="A1:B3"/>
    </sheetView>
  </sheetViews>
  <sheetFormatPr defaultRowHeight="15" x14ac:dyDescent="0.25"/>
  <cols>
    <col min="1" max="1" width="1.28515625" customWidth="1"/>
    <col min="2" max="2" width="32.28515625" customWidth="1"/>
    <col min="3" max="3" width="14" customWidth="1"/>
    <col min="4" max="4" width="19" customWidth="1"/>
    <col min="5" max="21" width="18.140625" customWidth="1"/>
    <col min="22" max="22" width="19" customWidth="1"/>
    <col min="23" max="31" width="18.140625" customWidth="1"/>
    <col min="32" max="32" width="0" hidden="1" customWidth="1"/>
  </cols>
  <sheetData>
    <row r="1" spans="1:31" ht="18" customHeight="1" x14ac:dyDescent="0.25">
      <c r="A1" s="374"/>
      <c r="B1" s="374"/>
      <c r="C1" s="375" t="s">
        <v>0</v>
      </c>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row>
    <row r="2" spans="1:31" ht="18" customHeight="1" x14ac:dyDescent="0.25">
      <c r="A2" s="374"/>
      <c r="B2" s="374"/>
      <c r="C2" s="375" t="s">
        <v>1</v>
      </c>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row>
    <row r="3" spans="1:31" ht="18" customHeight="1" x14ac:dyDescent="0.25">
      <c r="A3" s="374"/>
      <c r="B3" s="374"/>
      <c r="C3" s="375" t="s">
        <v>2</v>
      </c>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row>
    <row r="4" spans="1:31" x14ac:dyDescent="0.25">
      <c r="A4" s="6" t="s">
        <v>2</v>
      </c>
      <c r="B4" s="381" t="s">
        <v>2</v>
      </c>
      <c r="C4" s="374"/>
      <c r="D4" s="6" t="s">
        <v>2</v>
      </c>
      <c r="E4" s="79" t="s">
        <v>2</v>
      </c>
      <c r="F4" s="79" t="s">
        <v>2</v>
      </c>
      <c r="G4" s="79" t="s">
        <v>2</v>
      </c>
      <c r="H4" s="79" t="s">
        <v>2</v>
      </c>
      <c r="I4" s="79" t="s">
        <v>2</v>
      </c>
      <c r="J4" s="79" t="s">
        <v>2</v>
      </c>
      <c r="K4" s="79" t="s">
        <v>2</v>
      </c>
      <c r="L4" s="79" t="s">
        <v>2</v>
      </c>
      <c r="M4" s="79" t="s">
        <v>2</v>
      </c>
      <c r="N4" s="79" t="s">
        <v>2</v>
      </c>
      <c r="O4" s="79" t="s">
        <v>2</v>
      </c>
      <c r="P4" s="79" t="s">
        <v>2</v>
      </c>
      <c r="Q4" s="79" t="s">
        <v>2</v>
      </c>
      <c r="R4" s="79" t="s">
        <v>2</v>
      </c>
      <c r="S4" s="79" t="s">
        <v>2</v>
      </c>
      <c r="T4" s="79" t="s">
        <v>2</v>
      </c>
      <c r="U4" s="79" t="s">
        <v>2</v>
      </c>
      <c r="V4" s="6" t="s">
        <v>2</v>
      </c>
      <c r="W4" s="79" t="s">
        <v>2</v>
      </c>
      <c r="X4" s="79" t="s">
        <v>2</v>
      </c>
      <c r="Y4" s="79" t="s">
        <v>2</v>
      </c>
      <c r="Z4" s="79" t="s">
        <v>2</v>
      </c>
      <c r="AA4" s="79" t="s">
        <v>2</v>
      </c>
      <c r="AB4" s="79" t="s">
        <v>2</v>
      </c>
      <c r="AC4" s="79" t="s">
        <v>2</v>
      </c>
      <c r="AD4" s="79" t="s">
        <v>2</v>
      </c>
      <c r="AE4" s="79" t="s">
        <v>2</v>
      </c>
    </row>
    <row r="5" spans="1:31" ht="15.75" x14ac:dyDescent="0.25">
      <c r="A5" s="3" t="s">
        <v>2</v>
      </c>
      <c r="B5" s="376" t="s">
        <v>282</v>
      </c>
      <c r="C5" s="374"/>
      <c r="D5" s="6" t="s">
        <v>2</v>
      </c>
      <c r="E5" s="79" t="s">
        <v>2</v>
      </c>
      <c r="F5" s="79" t="s">
        <v>2</v>
      </c>
      <c r="G5" s="79" t="s">
        <v>2</v>
      </c>
      <c r="H5" s="79" t="s">
        <v>2</v>
      </c>
      <c r="I5" s="79" t="s">
        <v>2</v>
      </c>
      <c r="J5" s="79" t="s">
        <v>2</v>
      </c>
      <c r="K5" s="79" t="s">
        <v>2</v>
      </c>
      <c r="L5" s="79" t="s">
        <v>2</v>
      </c>
      <c r="M5" s="79" t="s">
        <v>2</v>
      </c>
      <c r="N5" s="79" t="s">
        <v>2</v>
      </c>
      <c r="O5" s="79" t="s">
        <v>2</v>
      </c>
      <c r="P5" s="79" t="s">
        <v>2</v>
      </c>
      <c r="Q5" s="79" t="s">
        <v>2</v>
      </c>
      <c r="R5" s="79" t="s">
        <v>2</v>
      </c>
      <c r="S5" s="79" t="s">
        <v>2</v>
      </c>
      <c r="T5" s="79" t="s">
        <v>2</v>
      </c>
      <c r="U5" s="79" t="s">
        <v>2</v>
      </c>
      <c r="V5" s="6" t="s">
        <v>2</v>
      </c>
      <c r="W5" s="79" t="s">
        <v>2</v>
      </c>
      <c r="X5" s="79" t="s">
        <v>2</v>
      </c>
      <c r="Y5" s="79" t="s">
        <v>2</v>
      </c>
      <c r="Z5" s="79" t="s">
        <v>2</v>
      </c>
      <c r="AA5" s="79" t="s">
        <v>2</v>
      </c>
      <c r="AB5" s="79" t="s">
        <v>2</v>
      </c>
      <c r="AC5" s="79" t="s">
        <v>2</v>
      </c>
      <c r="AD5" s="79" t="s">
        <v>2</v>
      </c>
      <c r="AE5" s="79" t="s">
        <v>2</v>
      </c>
    </row>
    <row r="6" spans="1:31" x14ac:dyDescent="0.25">
      <c r="A6" s="26" t="s">
        <v>2</v>
      </c>
      <c r="B6" s="415" t="s">
        <v>2</v>
      </c>
      <c r="C6" s="374"/>
      <c r="D6" s="6" t="s">
        <v>2</v>
      </c>
      <c r="E6" s="79" t="s">
        <v>2</v>
      </c>
      <c r="F6" s="79" t="s">
        <v>2</v>
      </c>
      <c r="G6" s="79" t="s">
        <v>2</v>
      </c>
      <c r="H6" s="79" t="s">
        <v>2</v>
      </c>
      <c r="I6" s="79" t="s">
        <v>2</v>
      </c>
      <c r="J6" s="79" t="s">
        <v>2</v>
      </c>
      <c r="K6" s="79" t="s">
        <v>2</v>
      </c>
      <c r="L6" s="79" t="s">
        <v>2</v>
      </c>
      <c r="M6" s="79" t="s">
        <v>2</v>
      </c>
      <c r="N6" s="79" t="s">
        <v>2</v>
      </c>
      <c r="O6" s="79" t="s">
        <v>2</v>
      </c>
      <c r="P6" s="79" t="s">
        <v>2</v>
      </c>
      <c r="Q6" s="79" t="s">
        <v>2</v>
      </c>
      <c r="R6" s="79" t="s">
        <v>2</v>
      </c>
      <c r="S6" s="79" t="s">
        <v>2</v>
      </c>
      <c r="T6" s="79" t="s">
        <v>2</v>
      </c>
      <c r="U6" s="79" t="s">
        <v>2</v>
      </c>
      <c r="V6" s="6" t="s">
        <v>2</v>
      </c>
      <c r="W6" s="79" t="s">
        <v>2</v>
      </c>
      <c r="X6" s="79" t="s">
        <v>2</v>
      </c>
      <c r="Y6" s="79" t="s">
        <v>2</v>
      </c>
      <c r="Z6" s="79" t="s">
        <v>2</v>
      </c>
      <c r="AA6" s="79" t="s">
        <v>2</v>
      </c>
      <c r="AB6" s="79" t="s">
        <v>2</v>
      </c>
      <c r="AC6" s="79" t="s">
        <v>2</v>
      </c>
      <c r="AD6" s="79" t="s">
        <v>2</v>
      </c>
      <c r="AE6" s="79" t="s">
        <v>2</v>
      </c>
    </row>
    <row r="7" spans="1:31" x14ac:dyDescent="0.25">
      <c r="A7" s="2" t="s">
        <v>2</v>
      </c>
      <c r="B7" s="447" t="s">
        <v>283</v>
      </c>
      <c r="C7" s="385"/>
      <c r="D7" s="80" t="s">
        <v>284</v>
      </c>
      <c r="E7" s="80" t="s">
        <v>285</v>
      </c>
      <c r="F7" s="80" t="s">
        <v>286</v>
      </c>
      <c r="G7" s="80" t="s">
        <v>287</v>
      </c>
      <c r="H7" s="80" t="s">
        <v>288</v>
      </c>
      <c r="I7" s="80" t="s">
        <v>289</v>
      </c>
      <c r="J7" s="80" t="s">
        <v>290</v>
      </c>
      <c r="K7" s="80" t="s">
        <v>291</v>
      </c>
      <c r="L7" s="80" t="s">
        <v>292</v>
      </c>
      <c r="M7" s="80" t="s">
        <v>293</v>
      </c>
      <c r="N7" s="80" t="s">
        <v>294</v>
      </c>
      <c r="O7" s="80" t="s">
        <v>295</v>
      </c>
      <c r="P7" s="80" t="s">
        <v>296</v>
      </c>
      <c r="Q7" s="80" t="s">
        <v>297</v>
      </c>
      <c r="R7" s="80" t="s">
        <v>298</v>
      </c>
      <c r="S7" s="80" t="s">
        <v>299</v>
      </c>
      <c r="T7" s="80" t="s">
        <v>300</v>
      </c>
      <c r="U7" s="80" t="s">
        <v>301</v>
      </c>
      <c r="V7" s="80" t="s">
        <v>302</v>
      </c>
      <c r="W7" s="80" t="s">
        <v>303</v>
      </c>
      <c r="X7" s="80" t="s">
        <v>304</v>
      </c>
      <c r="Y7" s="80" t="s">
        <v>305</v>
      </c>
      <c r="Z7" s="80" t="s">
        <v>306</v>
      </c>
      <c r="AA7" s="80" t="s">
        <v>307</v>
      </c>
      <c r="AB7" s="80" t="s">
        <v>308</v>
      </c>
      <c r="AC7" s="80" t="s">
        <v>309</v>
      </c>
      <c r="AD7" s="80" t="s">
        <v>310</v>
      </c>
      <c r="AE7" s="80" t="s">
        <v>311</v>
      </c>
    </row>
    <row r="8" spans="1:31" x14ac:dyDescent="0.25">
      <c r="A8" s="2" t="s">
        <v>2</v>
      </c>
      <c r="B8" s="448" t="s">
        <v>312</v>
      </c>
      <c r="C8" s="385"/>
      <c r="D8" s="81" t="s">
        <v>313</v>
      </c>
      <c r="E8" s="81" t="s">
        <v>313</v>
      </c>
      <c r="F8" s="81" t="s">
        <v>313</v>
      </c>
      <c r="G8" s="81" t="s">
        <v>187</v>
      </c>
      <c r="H8" s="81" t="s">
        <v>313</v>
      </c>
      <c r="I8" s="81" t="s">
        <v>313</v>
      </c>
      <c r="J8" s="81" t="s">
        <v>313</v>
      </c>
      <c r="K8" s="81" t="s">
        <v>313</v>
      </c>
      <c r="L8" s="81" t="s">
        <v>313</v>
      </c>
      <c r="M8" s="81" t="s">
        <v>313</v>
      </c>
      <c r="N8" s="81" t="s">
        <v>313</v>
      </c>
      <c r="O8" s="81" t="s">
        <v>313</v>
      </c>
      <c r="P8" s="81" t="s">
        <v>313</v>
      </c>
      <c r="Q8" s="81" t="s">
        <v>313</v>
      </c>
      <c r="R8" s="81" t="s">
        <v>313</v>
      </c>
      <c r="S8" s="81" t="s">
        <v>313</v>
      </c>
      <c r="T8" s="81" t="s">
        <v>187</v>
      </c>
      <c r="U8" s="81" t="s">
        <v>313</v>
      </c>
      <c r="V8" s="81" t="s">
        <v>314</v>
      </c>
      <c r="W8" s="81" t="s">
        <v>314</v>
      </c>
      <c r="X8" s="81" t="s">
        <v>314</v>
      </c>
      <c r="Y8" s="81" t="s">
        <v>314</v>
      </c>
      <c r="Z8" s="81" t="s">
        <v>314</v>
      </c>
      <c r="AA8" s="81" t="s">
        <v>187</v>
      </c>
      <c r="AB8" s="81" t="s">
        <v>314</v>
      </c>
      <c r="AC8" s="81" t="s">
        <v>187</v>
      </c>
      <c r="AD8" s="81" t="s">
        <v>314</v>
      </c>
      <c r="AE8" s="81" t="s">
        <v>187</v>
      </c>
    </row>
    <row r="9" spans="1:31" x14ac:dyDescent="0.25">
      <c r="A9" s="2" t="s">
        <v>2</v>
      </c>
      <c r="B9" s="449" t="s">
        <v>315</v>
      </c>
      <c r="C9" s="385"/>
      <c r="D9" s="82" t="s">
        <v>316</v>
      </c>
      <c r="E9" s="82" t="s">
        <v>316</v>
      </c>
      <c r="F9" s="82" t="s">
        <v>316</v>
      </c>
      <c r="G9" s="82" t="s">
        <v>187</v>
      </c>
      <c r="H9" s="82" t="s">
        <v>316</v>
      </c>
      <c r="I9" s="82" t="s">
        <v>316</v>
      </c>
      <c r="J9" s="82" t="s">
        <v>316</v>
      </c>
      <c r="K9" s="82" t="s">
        <v>316</v>
      </c>
      <c r="L9" s="82" t="s">
        <v>316</v>
      </c>
      <c r="M9" s="82" t="s">
        <v>316</v>
      </c>
      <c r="N9" s="82" t="s">
        <v>316</v>
      </c>
      <c r="O9" s="82" t="s">
        <v>316</v>
      </c>
      <c r="P9" s="82" t="s">
        <v>316</v>
      </c>
      <c r="Q9" s="82" t="s">
        <v>316</v>
      </c>
      <c r="R9" s="82" t="s">
        <v>316</v>
      </c>
      <c r="S9" s="82" t="s">
        <v>316</v>
      </c>
      <c r="T9" s="82" t="s">
        <v>187</v>
      </c>
      <c r="U9" s="82" t="s">
        <v>316</v>
      </c>
      <c r="V9" s="82" t="s">
        <v>317</v>
      </c>
      <c r="W9" s="82" t="s">
        <v>317</v>
      </c>
      <c r="X9" s="82" t="s">
        <v>317</v>
      </c>
      <c r="Y9" s="82" t="s">
        <v>317</v>
      </c>
      <c r="Z9" s="82" t="s">
        <v>317</v>
      </c>
      <c r="AA9" s="82" t="s">
        <v>187</v>
      </c>
      <c r="AB9" s="82" t="s">
        <v>317</v>
      </c>
      <c r="AC9" s="82" t="s">
        <v>187</v>
      </c>
      <c r="AD9" s="82" t="s">
        <v>317</v>
      </c>
      <c r="AE9" s="82" t="s">
        <v>187</v>
      </c>
    </row>
    <row r="10" spans="1:31" x14ac:dyDescent="0.25">
      <c r="A10" s="2" t="s">
        <v>2</v>
      </c>
      <c r="B10" s="448" t="s">
        <v>318</v>
      </c>
      <c r="C10" s="385"/>
      <c r="D10" s="81" t="s">
        <v>319</v>
      </c>
      <c r="E10" s="81" t="s">
        <v>319</v>
      </c>
      <c r="F10" s="81" t="s">
        <v>319</v>
      </c>
      <c r="G10" s="81" t="s">
        <v>187</v>
      </c>
      <c r="H10" s="81" t="s">
        <v>319</v>
      </c>
      <c r="I10" s="81" t="s">
        <v>319</v>
      </c>
      <c r="J10" s="81" t="s">
        <v>319</v>
      </c>
      <c r="K10" s="81" t="s">
        <v>319</v>
      </c>
      <c r="L10" s="81" t="s">
        <v>319</v>
      </c>
      <c r="M10" s="81" t="s">
        <v>319</v>
      </c>
      <c r="N10" s="81" t="s">
        <v>319</v>
      </c>
      <c r="O10" s="81" t="s">
        <v>319</v>
      </c>
      <c r="P10" s="81" t="s">
        <v>319</v>
      </c>
      <c r="Q10" s="81" t="s">
        <v>319</v>
      </c>
      <c r="R10" s="81" t="s">
        <v>319</v>
      </c>
      <c r="S10" s="81" t="s">
        <v>319</v>
      </c>
      <c r="T10" s="81" t="s">
        <v>187</v>
      </c>
      <c r="U10" s="81" t="s">
        <v>319</v>
      </c>
      <c r="V10" s="81" t="s">
        <v>320</v>
      </c>
      <c r="W10" s="81" t="s">
        <v>320</v>
      </c>
      <c r="X10" s="81" t="s">
        <v>320</v>
      </c>
      <c r="Y10" s="81" t="s">
        <v>320</v>
      </c>
      <c r="Z10" s="81" t="s">
        <v>320</v>
      </c>
      <c r="AA10" s="81" t="s">
        <v>187</v>
      </c>
      <c r="AB10" s="81" t="s">
        <v>320</v>
      </c>
      <c r="AC10" s="81" t="s">
        <v>187</v>
      </c>
      <c r="AD10" s="81" t="s">
        <v>320</v>
      </c>
      <c r="AE10" s="81" t="s">
        <v>187</v>
      </c>
    </row>
    <row r="11" spans="1:31" x14ac:dyDescent="0.25">
      <c r="A11" s="2" t="s">
        <v>2</v>
      </c>
      <c r="B11" s="448" t="s">
        <v>2</v>
      </c>
      <c r="C11" s="385"/>
      <c r="D11" s="81" t="s">
        <v>2</v>
      </c>
      <c r="E11" s="81" t="s">
        <v>2</v>
      </c>
      <c r="F11" s="81" t="s">
        <v>2</v>
      </c>
      <c r="G11" s="81" t="s">
        <v>2</v>
      </c>
      <c r="H11" s="81" t="s">
        <v>2</v>
      </c>
      <c r="I11" s="81" t="s">
        <v>2</v>
      </c>
      <c r="J11" s="81" t="s">
        <v>2</v>
      </c>
      <c r="K11" s="81" t="s">
        <v>2</v>
      </c>
      <c r="L11" s="81" t="s">
        <v>2</v>
      </c>
      <c r="M11" s="81" t="s">
        <v>2</v>
      </c>
      <c r="N11" s="81" t="s">
        <v>2</v>
      </c>
      <c r="O11" s="81" t="s">
        <v>2</v>
      </c>
      <c r="P11" s="81" t="s">
        <v>2</v>
      </c>
      <c r="Q11" s="81" t="s">
        <v>2</v>
      </c>
      <c r="R11" s="81" t="s">
        <v>2</v>
      </c>
      <c r="S11" s="81" t="s">
        <v>2</v>
      </c>
      <c r="T11" s="81" t="s">
        <v>2</v>
      </c>
      <c r="U11" s="81" t="s">
        <v>2</v>
      </c>
      <c r="V11" s="81" t="s">
        <v>2</v>
      </c>
      <c r="W11" s="81" t="s">
        <v>2</v>
      </c>
      <c r="X11" s="81" t="s">
        <v>2</v>
      </c>
      <c r="Y11" s="81" t="s">
        <v>2</v>
      </c>
      <c r="Z11" s="81" t="s">
        <v>2</v>
      </c>
      <c r="AA11" s="81" t="s">
        <v>2</v>
      </c>
      <c r="AB11" s="81" t="s">
        <v>2</v>
      </c>
      <c r="AC11" s="81" t="s">
        <v>2</v>
      </c>
      <c r="AD11" s="81" t="s">
        <v>2</v>
      </c>
      <c r="AE11" s="81" t="s">
        <v>2</v>
      </c>
    </row>
    <row r="12" spans="1:31" x14ac:dyDescent="0.25">
      <c r="A12" s="2" t="s">
        <v>2</v>
      </c>
      <c r="B12" s="447" t="s">
        <v>321</v>
      </c>
      <c r="C12" s="385"/>
      <c r="D12" s="80" t="s">
        <v>284</v>
      </c>
      <c r="E12" s="80" t="s">
        <v>285</v>
      </c>
      <c r="F12" s="80" t="s">
        <v>286</v>
      </c>
      <c r="G12" s="80" t="s">
        <v>287</v>
      </c>
      <c r="H12" s="80" t="s">
        <v>288</v>
      </c>
      <c r="I12" s="80" t="s">
        <v>289</v>
      </c>
      <c r="J12" s="80" t="s">
        <v>290</v>
      </c>
      <c r="K12" s="80" t="s">
        <v>291</v>
      </c>
      <c r="L12" s="80" t="s">
        <v>292</v>
      </c>
      <c r="M12" s="80" t="s">
        <v>293</v>
      </c>
      <c r="N12" s="80" t="s">
        <v>294</v>
      </c>
      <c r="O12" s="80" t="s">
        <v>295</v>
      </c>
      <c r="P12" s="80" t="s">
        <v>296</v>
      </c>
      <c r="Q12" s="80" t="s">
        <v>297</v>
      </c>
      <c r="R12" s="80" t="s">
        <v>298</v>
      </c>
      <c r="S12" s="80" t="s">
        <v>299</v>
      </c>
      <c r="T12" s="80" t="s">
        <v>300</v>
      </c>
      <c r="U12" s="80" t="s">
        <v>301</v>
      </c>
      <c r="V12" s="80" t="s">
        <v>302</v>
      </c>
      <c r="W12" s="80" t="s">
        <v>303</v>
      </c>
      <c r="X12" s="80" t="s">
        <v>304</v>
      </c>
      <c r="Y12" s="80" t="s">
        <v>305</v>
      </c>
      <c r="Z12" s="80" t="s">
        <v>306</v>
      </c>
      <c r="AA12" s="80" t="s">
        <v>307</v>
      </c>
      <c r="AB12" s="80" t="s">
        <v>308</v>
      </c>
      <c r="AC12" s="80" t="s">
        <v>309</v>
      </c>
      <c r="AD12" s="80" t="s">
        <v>310</v>
      </c>
      <c r="AE12" s="80" t="s">
        <v>311</v>
      </c>
    </row>
    <row r="13" spans="1:31" x14ac:dyDescent="0.25">
      <c r="A13" s="2" t="s">
        <v>2</v>
      </c>
      <c r="B13" s="448" t="s">
        <v>312</v>
      </c>
      <c r="C13" s="385"/>
      <c r="D13" s="81" t="s">
        <v>313</v>
      </c>
      <c r="E13" s="81" t="s">
        <v>313</v>
      </c>
      <c r="F13" s="81" t="s">
        <v>313</v>
      </c>
      <c r="G13" s="81" t="s">
        <v>187</v>
      </c>
      <c r="H13" s="81" t="s">
        <v>313</v>
      </c>
      <c r="I13" s="81" t="s">
        <v>313</v>
      </c>
      <c r="J13" s="81" t="s">
        <v>313</v>
      </c>
      <c r="K13" s="81" t="s">
        <v>313</v>
      </c>
      <c r="L13" s="81" t="s">
        <v>313</v>
      </c>
      <c r="M13" s="81" t="s">
        <v>313</v>
      </c>
      <c r="N13" s="81" t="s">
        <v>313</v>
      </c>
      <c r="O13" s="81" t="s">
        <v>313</v>
      </c>
      <c r="P13" s="81" t="s">
        <v>313</v>
      </c>
      <c r="Q13" s="81" t="s">
        <v>313</v>
      </c>
      <c r="R13" s="81" t="s">
        <v>313</v>
      </c>
      <c r="S13" s="81" t="s">
        <v>313</v>
      </c>
      <c r="T13" s="81" t="s">
        <v>187</v>
      </c>
      <c r="U13" s="81" t="s">
        <v>313</v>
      </c>
      <c r="V13" s="81" t="s">
        <v>314</v>
      </c>
      <c r="W13" s="81" t="s">
        <v>314</v>
      </c>
      <c r="X13" s="81" t="s">
        <v>314</v>
      </c>
      <c r="Y13" s="81" t="s">
        <v>314</v>
      </c>
      <c r="Z13" s="81" t="s">
        <v>314</v>
      </c>
      <c r="AA13" s="81" t="s">
        <v>187</v>
      </c>
      <c r="AB13" s="81" t="s">
        <v>314</v>
      </c>
      <c r="AC13" s="81" t="s">
        <v>187</v>
      </c>
      <c r="AD13" s="81" t="s">
        <v>314</v>
      </c>
      <c r="AE13" s="81" t="s">
        <v>187</v>
      </c>
    </row>
    <row r="14" spans="1:31" x14ac:dyDescent="0.25">
      <c r="A14" s="2" t="s">
        <v>2</v>
      </c>
      <c r="B14" s="449" t="s">
        <v>315</v>
      </c>
      <c r="C14" s="385"/>
      <c r="D14" s="82" t="s">
        <v>316</v>
      </c>
      <c r="E14" s="82" t="s">
        <v>316</v>
      </c>
      <c r="F14" s="82" t="s">
        <v>316</v>
      </c>
      <c r="G14" s="82" t="s">
        <v>187</v>
      </c>
      <c r="H14" s="82" t="s">
        <v>316</v>
      </c>
      <c r="I14" s="82" t="s">
        <v>316</v>
      </c>
      <c r="J14" s="82" t="s">
        <v>316</v>
      </c>
      <c r="K14" s="82" t="s">
        <v>316</v>
      </c>
      <c r="L14" s="82" t="s">
        <v>316</v>
      </c>
      <c r="M14" s="82" t="s">
        <v>316</v>
      </c>
      <c r="N14" s="82" t="s">
        <v>316</v>
      </c>
      <c r="O14" s="82" t="s">
        <v>316</v>
      </c>
      <c r="P14" s="82" t="s">
        <v>316</v>
      </c>
      <c r="Q14" s="82" t="s">
        <v>316</v>
      </c>
      <c r="R14" s="82" t="s">
        <v>316</v>
      </c>
      <c r="S14" s="82" t="s">
        <v>316</v>
      </c>
      <c r="T14" s="82" t="s">
        <v>187</v>
      </c>
      <c r="U14" s="82" t="s">
        <v>316</v>
      </c>
      <c r="V14" s="82" t="s">
        <v>317</v>
      </c>
      <c r="W14" s="82" t="s">
        <v>317</v>
      </c>
      <c r="X14" s="82" t="s">
        <v>317</v>
      </c>
      <c r="Y14" s="82" t="s">
        <v>317</v>
      </c>
      <c r="Z14" s="82" t="s">
        <v>317</v>
      </c>
      <c r="AA14" s="82" t="s">
        <v>187</v>
      </c>
      <c r="AB14" s="82" t="s">
        <v>317</v>
      </c>
      <c r="AC14" s="82" t="s">
        <v>187</v>
      </c>
      <c r="AD14" s="82" t="s">
        <v>317</v>
      </c>
      <c r="AE14" s="82" t="s">
        <v>187</v>
      </c>
    </row>
    <row r="15" spans="1:31" x14ac:dyDescent="0.25">
      <c r="A15" s="2" t="s">
        <v>2</v>
      </c>
      <c r="B15" s="448" t="s">
        <v>318</v>
      </c>
      <c r="C15" s="385"/>
      <c r="D15" s="81" t="s">
        <v>319</v>
      </c>
      <c r="E15" s="81" t="s">
        <v>319</v>
      </c>
      <c r="F15" s="81" t="s">
        <v>319</v>
      </c>
      <c r="G15" s="81" t="s">
        <v>187</v>
      </c>
      <c r="H15" s="81" t="s">
        <v>319</v>
      </c>
      <c r="I15" s="81" t="s">
        <v>319</v>
      </c>
      <c r="J15" s="81" t="s">
        <v>319</v>
      </c>
      <c r="K15" s="81" t="s">
        <v>319</v>
      </c>
      <c r="L15" s="81" t="s">
        <v>319</v>
      </c>
      <c r="M15" s="81" t="s">
        <v>319</v>
      </c>
      <c r="N15" s="81" t="s">
        <v>319</v>
      </c>
      <c r="O15" s="81" t="s">
        <v>319</v>
      </c>
      <c r="P15" s="81" t="s">
        <v>319</v>
      </c>
      <c r="Q15" s="81" t="s">
        <v>319</v>
      </c>
      <c r="R15" s="81" t="s">
        <v>319</v>
      </c>
      <c r="S15" s="81" t="s">
        <v>319</v>
      </c>
      <c r="T15" s="81" t="s">
        <v>187</v>
      </c>
      <c r="U15" s="81" t="s">
        <v>319</v>
      </c>
      <c r="V15" s="81" t="s">
        <v>320</v>
      </c>
      <c r="W15" s="81" t="s">
        <v>320</v>
      </c>
      <c r="X15" s="81" t="s">
        <v>320</v>
      </c>
      <c r="Y15" s="81" t="s">
        <v>320</v>
      </c>
      <c r="Z15" s="81" t="s">
        <v>320</v>
      </c>
      <c r="AA15" s="81" t="s">
        <v>187</v>
      </c>
      <c r="AB15" s="81" t="s">
        <v>320</v>
      </c>
      <c r="AC15" s="81" t="s">
        <v>187</v>
      </c>
      <c r="AD15" s="81" t="s">
        <v>320</v>
      </c>
      <c r="AE15" s="81" t="s">
        <v>187</v>
      </c>
    </row>
    <row r="16" spans="1:31" x14ac:dyDescent="0.25">
      <c r="A16" s="2" t="s">
        <v>2</v>
      </c>
      <c r="B16" s="448" t="s">
        <v>2</v>
      </c>
      <c r="C16" s="385"/>
      <c r="D16" s="81" t="s">
        <v>2</v>
      </c>
      <c r="E16" s="81" t="s">
        <v>2</v>
      </c>
      <c r="F16" s="81" t="s">
        <v>2</v>
      </c>
      <c r="G16" s="81" t="s">
        <v>2</v>
      </c>
      <c r="H16" s="81" t="s">
        <v>2</v>
      </c>
      <c r="I16" s="81" t="s">
        <v>2</v>
      </c>
      <c r="J16" s="81" t="s">
        <v>2</v>
      </c>
      <c r="K16" s="81" t="s">
        <v>2</v>
      </c>
      <c r="L16" s="81" t="s">
        <v>2</v>
      </c>
      <c r="M16" s="81" t="s">
        <v>2</v>
      </c>
      <c r="N16" s="81" t="s">
        <v>2</v>
      </c>
      <c r="O16" s="81" t="s">
        <v>2</v>
      </c>
      <c r="P16" s="81" t="s">
        <v>2</v>
      </c>
      <c r="Q16" s="81" t="s">
        <v>2</v>
      </c>
      <c r="R16" s="81" t="s">
        <v>2</v>
      </c>
      <c r="S16" s="81" t="s">
        <v>2</v>
      </c>
      <c r="T16" s="81" t="s">
        <v>2</v>
      </c>
      <c r="U16" s="81" t="s">
        <v>2</v>
      </c>
      <c r="V16" s="81" t="s">
        <v>2</v>
      </c>
      <c r="W16" s="81" t="s">
        <v>2</v>
      </c>
      <c r="X16" s="81" t="s">
        <v>2</v>
      </c>
      <c r="Y16" s="81" t="s">
        <v>2</v>
      </c>
      <c r="Z16" s="81" t="s">
        <v>2</v>
      </c>
      <c r="AA16" s="81" t="s">
        <v>2</v>
      </c>
      <c r="AB16" s="81" t="s">
        <v>2</v>
      </c>
      <c r="AC16" s="81" t="s">
        <v>2</v>
      </c>
      <c r="AD16" s="81" t="s">
        <v>2</v>
      </c>
      <c r="AE16" s="81" t="s">
        <v>2</v>
      </c>
    </row>
    <row r="17" spans="1:31" x14ac:dyDescent="0.25">
      <c r="A17" s="2" t="s">
        <v>2</v>
      </c>
      <c r="B17" s="447" t="s">
        <v>322</v>
      </c>
      <c r="C17" s="385"/>
      <c r="D17" s="80" t="s">
        <v>284</v>
      </c>
      <c r="E17" s="80" t="s">
        <v>285</v>
      </c>
      <c r="F17" s="80" t="s">
        <v>286</v>
      </c>
      <c r="G17" s="80" t="s">
        <v>287</v>
      </c>
      <c r="H17" s="80" t="s">
        <v>288</v>
      </c>
      <c r="I17" s="80" t="s">
        <v>289</v>
      </c>
      <c r="J17" s="80" t="s">
        <v>290</v>
      </c>
      <c r="K17" s="80" t="s">
        <v>291</v>
      </c>
      <c r="L17" s="80" t="s">
        <v>292</v>
      </c>
      <c r="M17" s="80" t="s">
        <v>293</v>
      </c>
      <c r="N17" s="80" t="s">
        <v>294</v>
      </c>
      <c r="O17" s="80" t="s">
        <v>295</v>
      </c>
      <c r="P17" s="80" t="s">
        <v>296</v>
      </c>
      <c r="Q17" s="80" t="s">
        <v>297</v>
      </c>
      <c r="R17" s="80" t="s">
        <v>298</v>
      </c>
      <c r="S17" s="80" t="s">
        <v>299</v>
      </c>
      <c r="T17" s="80" t="s">
        <v>300</v>
      </c>
      <c r="U17" s="80" t="s">
        <v>301</v>
      </c>
      <c r="V17" s="80" t="s">
        <v>302</v>
      </c>
      <c r="W17" s="80" t="s">
        <v>303</v>
      </c>
      <c r="X17" s="80" t="s">
        <v>304</v>
      </c>
      <c r="Y17" s="80" t="s">
        <v>305</v>
      </c>
      <c r="Z17" s="80" t="s">
        <v>306</v>
      </c>
      <c r="AA17" s="80" t="s">
        <v>307</v>
      </c>
      <c r="AB17" s="80" t="s">
        <v>308</v>
      </c>
      <c r="AC17" s="80" t="s">
        <v>309</v>
      </c>
      <c r="AD17" s="80" t="s">
        <v>310</v>
      </c>
      <c r="AE17" s="80" t="s">
        <v>311</v>
      </c>
    </row>
    <row r="18" spans="1:31" x14ac:dyDescent="0.25">
      <c r="A18" s="2" t="s">
        <v>2</v>
      </c>
      <c r="B18" s="449" t="s">
        <v>90</v>
      </c>
      <c r="C18" s="385"/>
      <c r="D18" s="83" t="s">
        <v>2</v>
      </c>
      <c r="E18" s="83" t="s">
        <v>323</v>
      </c>
      <c r="F18" s="83" t="s">
        <v>323</v>
      </c>
      <c r="G18" s="83" t="s">
        <v>323</v>
      </c>
      <c r="H18" s="83" t="s">
        <v>323</v>
      </c>
      <c r="I18" s="83" t="s">
        <v>323</v>
      </c>
      <c r="J18" s="83" t="s">
        <v>323</v>
      </c>
      <c r="K18" s="83" t="s">
        <v>323</v>
      </c>
      <c r="L18" s="83" t="s">
        <v>323</v>
      </c>
      <c r="M18" s="83" t="s">
        <v>323</v>
      </c>
      <c r="N18" s="83" t="s">
        <v>323</v>
      </c>
      <c r="O18" s="83" t="s">
        <v>323</v>
      </c>
      <c r="P18" s="83" t="s">
        <v>323</v>
      </c>
      <c r="Q18" s="83" t="s">
        <v>323</v>
      </c>
      <c r="R18" s="83" t="s">
        <v>323</v>
      </c>
      <c r="S18" s="83" t="s">
        <v>323</v>
      </c>
      <c r="T18" s="83" t="s">
        <v>323</v>
      </c>
      <c r="U18" s="83" t="s">
        <v>323</v>
      </c>
      <c r="V18" s="83" t="s">
        <v>2</v>
      </c>
      <c r="W18" s="83" t="s">
        <v>323</v>
      </c>
      <c r="X18" s="83" t="s">
        <v>323</v>
      </c>
      <c r="Y18" s="83" t="s">
        <v>323</v>
      </c>
      <c r="Z18" s="83" t="s">
        <v>323</v>
      </c>
      <c r="AA18" s="83" t="s">
        <v>323</v>
      </c>
      <c r="AB18" s="83" t="s">
        <v>323</v>
      </c>
      <c r="AC18" s="83" t="s">
        <v>323</v>
      </c>
      <c r="AD18" s="83" t="s">
        <v>323</v>
      </c>
      <c r="AE18" s="83" t="s">
        <v>323</v>
      </c>
    </row>
    <row r="19" spans="1:31" x14ac:dyDescent="0.25">
      <c r="A19" s="2" t="s">
        <v>2</v>
      </c>
      <c r="B19" s="448" t="s">
        <v>324</v>
      </c>
      <c r="C19" s="385"/>
      <c r="D19" s="84" t="s">
        <v>2</v>
      </c>
      <c r="E19" s="84" t="s">
        <v>187</v>
      </c>
      <c r="F19" s="84" t="s">
        <v>187</v>
      </c>
      <c r="G19" s="84" t="s">
        <v>187</v>
      </c>
      <c r="H19" s="84" t="s">
        <v>187</v>
      </c>
      <c r="I19" s="84" t="s">
        <v>187</v>
      </c>
      <c r="J19" s="84" t="s">
        <v>187</v>
      </c>
      <c r="K19" s="84" t="s">
        <v>187</v>
      </c>
      <c r="L19" s="84" t="s">
        <v>187</v>
      </c>
      <c r="M19" s="84" t="s">
        <v>187</v>
      </c>
      <c r="N19" s="84" t="s">
        <v>187</v>
      </c>
      <c r="O19" s="84" t="s">
        <v>187</v>
      </c>
      <c r="P19" s="84" t="s">
        <v>187</v>
      </c>
      <c r="Q19" s="84" t="s">
        <v>187</v>
      </c>
      <c r="R19" s="84" t="s">
        <v>187</v>
      </c>
      <c r="S19" s="84" t="s">
        <v>187</v>
      </c>
      <c r="T19" s="84" t="s">
        <v>187</v>
      </c>
      <c r="U19" s="84" t="s">
        <v>187</v>
      </c>
      <c r="V19" s="84" t="s">
        <v>2</v>
      </c>
      <c r="W19" s="84" t="s">
        <v>187</v>
      </c>
      <c r="X19" s="84" t="s">
        <v>187</v>
      </c>
      <c r="Y19" s="84" t="s">
        <v>187</v>
      </c>
      <c r="Z19" s="84" t="s">
        <v>187</v>
      </c>
      <c r="AA19" s="84" t="s">
        <v>187</v>
      </c>
      <c r="AB19" s="84" t="s">
        <v>187</v>
      </c>
      <c r="AC19" s="84" t="s">
        <v>187</v>
      </c>
      <c r="AD19" s="84" t="s">
        <v>187</v>
      </c>
      <c r="AE19" s="84" t="s">
        <v>187</v>
      </c>
    </row>
    <row r="20" spans="1:31" x14ac:dyDescent="0.25">
      <c r="A20" s="2" t="s">
        <v>2</v>
      </c>
      <c r="B20" s="449" t="s">
        <v>325</v>
      </c>
      <c r="C20" s="385"/>
      <c r="D20" s="83" t="s">
        <v>2</v>
      </c>
      <c r="E20" s="83" t="s">
        <v>326</v>
      </c>
      <c r="F20" s="83" t="s">
        <v>327</v>
      </c>
      <c r="G20" s="83" t="s">
        <v>328</v>
      </c>
      <c r="H20" s="83" t="s">
        <v>329</v>
      </c>
      <c r="I20" s="83" t="s">
        <v>330</v>
      </c>
      <c r="J20" s="83" t="s">
        <v>331</v>
      </c>
      <c r="K20" s="83" t="s">
        <v>332</v>
      </c>
      <c r="L20" s="83" t="s">
        <v>333</v>
      </c>
      <c r="M20" s="83" t="s">
        <v>334</v>
      </c>
      <c r="N20" s="83" t="s">
        <v>335</v>
      </c>
      <c r="O20" s="83" t="s">
        <v>336</v>
      </c>
      <c r="P20" s="83" t="s">
        <v>337</v>
      </c>
      <c r="Q20" s="83" t="s">
        <v>338</v>
      </c>
      <c r="R20" s="83" t="s">
        <v>339</v>
      </c>
      <c r="S20" s="83" t="s">
        <v>340</v>
      </c>
      <c r="T20" s="83" t="s">
        <v>341</v>
      </c>
      <c r="U20" s="83" t="s">
        <v>342</v>
      </c>
      <c r="V20" s="83" t="s">
        <v>2</v>
      </c>
      <c r="W20" s="83" t="s">
        <v>343</v>
      </c>
      <c r="X20" s="83" t="s">
        <v>344</v>
      </c>
      <c r="Y20" s="83" t="s">
        <v>345</v>
      </c>
      <c r="Z20" s="83" t="s">
        <v>346</v>
      </c>
      <c r="AA20" s="83" t="s">
        <v>347</v>
      </c>
      <c r="AB20" s="83" t="s">
        <v>348</v>
      </c>
      <c r="AC20" s="83" t="s">
        <v>349</v>
      </c>
      <c r="AD20" s="83" t="s">
        <v>350</v>
      </c>
      <c r="AE20" s="83" t="s">
        <v>351</v>
      </c>
    </row>
    <row r="21" spans="1:31" x14ac:dyDescent="0.25">
      <c r="A21" s="2" t="s">
        <v>2</v>
      </c>
      <c r="B21" s="448" t="s">
        <v>352</v>
      </c>
      <c r="C21" s="385"/>
      <c r="D21" s="84" t="s">
        <v>2</v>
      </c>
      <c r="E21" s="84" t="s">
        <v>353</v>
      </c>
      <c r="F21" s="84" t="s">
        <v>354</v>
      </c>
      <c r="G21" s="84" t="s">
        <v>355</v>
      </c>
      <c r="H21" s="84" t="s">
        <v>356</v>
      </c>
      <c r="I21" s="84" t="s">
        <v>357</v>
      </c>
      <c r="J21" s="84" t="s">
        <v>358</v>
      </c>
      <c r="K21" s="84" t="s">
        <v>359</v>
      </c>
      <c r="L21" s="84" t="s">
        <v>360</v>
      </c>
      <c r="M21" s="84" t="s">
        <v>361</v>
      </c>
      <c r="N21" s="84" t="s">
        <v>362</v>
      </c>
      <c r="O21" s="84" t="s">
        <v>363</v>
      </c>
      <c r="P21" s="84" t="s">
        <v>364</v>
      </c>
      <c r="Q21" s="84" t="s">
        <v>365</v>
      </c>
      <c r="R21" s="84" t="s">
        <v>366</v>
      </c>
      <c r="S21" s="84" t="s">
        <v>367</v>
      </c>
      <c r="T21" s="84" t="s">
        <v>368</v>
      </c>
      <c r="U21" s="84" t="s">
        <v>369</v>
      </c>
      <c r="V21" s="84" t="s">
        <v>2</v>
      </c>
      <c r="W21" s="84" t="s">
        <v>370</v>
      </c>
      <c r="X21" s="84" t="s">
        <v>371</v>
      </c>
      <c r="Y21" s="84" t="s">
        <v>372</v>
      </c>
      <c r="Z21" s="84" t="s">
        <v>373</v>
      </c>
      <c r="AA21" s="84" t="s">
        <v>374</v>
      </c>
      <c r="AB21" s="84" t="s">
        <v>375</v>
      </c>
      <c r="AC21" s="84" t="s">
        <v>376</v>
      </c>
      <c r="AD21" s="84" t="s">
        <v>377</v>
      </c>
      <c r="AE21" s="84" t="s">
        <v>378</v>
      </c>
    </row>
    <row r="22" spans="1:31" x14ac:dyDescent="0.25">
      <c r="A22" s="2" t="s">
        <v>2</v>
      </c>
      <c r="B22" s="449" t="s">
        <v>379</v>
      </c>
      <c r="C22" s="385"/>
      <c r="D22" s="85">
        <v>4529571839.5600004</v>
      </c>
      <c r="E22" s="85">
        <v>419500000</v>
      </c>
      <c r="F22" s="85">
        <v>200000000</v>
      </c>
      <c r="G22" s="85">
        <v>425000000</v>
      </c>
      <c r="H22" s="85">
        <v>129671839.56</v>
      </c>
      <c r="I22" s="85">
        <v>100000000</v>
      </c>
      <c r="J22" s="85">
        <v>200000000</v>
      </c>
      <c r="K22" s="85">
        <v>200000000</v>
      </c>
      <c r="L22" s="85">
        <v>444500000</v>
      </c>
      <c r="M22" s="85">
        <v>484500000</v>
      </c>
      <c r="N22" s="85">
        <v>416800000</v>
      </c>
      <c r="O22" s="85">
        <v>237200000</v>
      </c>
      <c r="P22" s="85">
        <v>40000000</v>
      </c>
      <c r="Q22" s="85">
        <v>368700000</v>
      </c>
      <c r="R22" s="85">
        <v>246800000</v>
      </c>
      <c r="S22" s="85">
        <v>182800000</v>
      </c>
      <c r="T22" s="85">
        <v>350000000</v>
      </c>
      <c r="U22" s="85">
        <v>84100000</v>
      </c>
      <c r="V22" s="85">
        <v>632300000</v>
      </c>
      <c r="W22" s="85">
        <v>140600000</v>
      </c>
      <c r="X22" s="85">
        <v>27700000</v>
      </c>
      <c r="Y22" s="85">
        <v>88400000</v>
      </c>
      <c r="Z22" s="85">
        <v>100000</v>
      </c>
      <c r="AA22" s="85">
        <v>64100000</v>
      </c>
      <c r="AB22" s="85">
        <v>68700000</v>
      </c>
      <c r="AC22" s="85">
        <v>146800000</v>
      </c>
      <c r="AD22" s="85">
        <v>24900000</v>
      </c>
      <c r="AE22" s="85">
        <v>71000000</v>
      </c>
    </row>
    <row r="23" spans="1:31" x14ac:dyDescent="0.25">
      <c r="A23" s="2" t="s">
        <v>2</v>
      </c>
      <c r="B23" s="448" t="s">
        <v>2</v>
      </c>
      <c r="C23" s="385"/>
      <c r="D23" s="81" t="s">
        <v>2</v>
      </c>
      <c r="E23" s="81" t="s">
        <v>2</v>
      </c>
      <c r="F23" s="81" t="s">
        <v>2</v>
      </c>
      <c r="G23" s="81" t="s">
        <v>2</v>
      </c>
      <c r="H23" s="81" t="s">
        <v>2</v>
      </c>
      <c r="I23" s="81" t="s">
        <v>2</v>
      </c>
      <c r="J23" s="81" t="s">
        <v>2</v>
      </c>
      <c r="K23" s="81" t="s">
        <v>2</v>
      </c>
      <c r="L23" s="81" t="s">
        <v>2</v>
      </c>
      <c r="M23" s="81" t="s">
        <v>2</v>
      </c>
      <c r="N23" s="81" t="s">
        <v>2</v>
      </c>
      <c r="O23" s="81" t="s">
        <v>2</v>
      </c>
      <c r="P23" s="81" t="s">
        <v>2</v>
      </c>
      <c r="Q23" s="81" t="s">
        <v>2</v>
      </c>
      <c r="R23" s="81" t="s">
        <v>2</v>
      </c>
      <c r="S23" s="81" t="s">
        <v>2</v>
      </c>
      <c r="T23" s="81" t="s">
        <v>2</v>
      </c>
      <c r="U23" s="81" t="s">
        <v>2</v>
      </c>
      <c r="V23" s="81" t="s">
        <v>2</v>
      </c>
      <c r="W23" s="81" t="s">
        <v>2</v>
      </c>
      <c r="X23" s="81" t="s">
        <v>2</v>
      </c>
      <c r="Y23" s="81" t="s">
        <v>2</v>
      </c>
      <c r="Z23" s="81" t="s">
        <v>2</v>
      </c>
      <c r="AA23" s="81" t="s">
        <v>2</v>
      </c>
      <c r="AB23" s="81" t="s">
        <v>2</v>
      </c>
      <c r="AC23" s="81" t="s">
        <v>2</v>
      </c>
      <c r="AD23" s="81" t="s">
        <v>2</v>
      </c>
      <c r="AE23" s="81" t="s">
        <v>2</v>
      </c>
    </row>
    <row r="24" spans="1:31" x14ac:dyDescent="0.25">
      <c r="A24" s="2" t="s">
        <v>2</v>
      </c>
      <c r="B24" s="447" t="s">
        <v>380</v>
      </c>
      <c r="C24" s="385"/>
      <c r="D24" s="80" t="s">
        <v>284</v>
      </c>
      <c r="E24" s="80" t="s">
        <v>285</v>
      </c>
      <c r="F24" s="80" t="s">
        <v>286</v>
      </c>
      <c r="G24" s="80" t="s">
        <v>287</v>
      </c>
      <c r="H24" s="80" t="s">
        <v>288</v>
      </c>
      <c r="I24" s="80" t="s">
        <v>289</v>
      </c>
      <c r="J24" s="80" t="s">
        <v>290</v>
      </c>
      <c r="K24" s="80" t="s">
        <v>291</v>
      </c>
      <c r="L24" s="80" t="s">
        <v>292</v>
      </c>
      <c r="M24" s="80" t="s">
        <v>293</v>
      </c>
      <c r="N24" s="80" t="s">
        <v>294</v>
      </c>
      <c r="O24" s="80" t="s">
        <v>295</v>
      </c>
      <c r="P24" s="80" t="s">
        <v>296</v>
      </c>
      <c r="Q24" s="80" t="s">
        <v>297</v>
      </c>
      <c r="R24" s="80" t="s">
        <v>298</v>
      </c>
      <c r="S24" s="80" t="s">
        <v>299</v>
      </c>
      <c r="T24" s="80" t="s">
        <v>300</v>
      </c>
      <c r="U24" s="80" t="s">
        <v>301</v>
      </c>
      <c r="V24" s="80" t="s">
        <v>302</v>
      </c>
      <c r="W24" s="80" t="s">
        <v>303</v>
      </c>
      <c r="X24" s="80" t="s">
        <v>304</v>
      </c>
      <c r="Y24" s="80" t="s">
        <v>305</v>
      </c>
      <c r="Z24" s="80" t="s">
        <v>306</v>
      </c>
      <c r="AA24" s="80" t="s">
        <v>307</v>
      </c>
      <c r="AB24" s="80" t="s">
        <v>308</v>
      </c>
      <c r="AC24" s="80" t="s">
        <v>309</v>
      </c>
      <c r="AD24" s="80" t="s">
        <v>310</v>
      </c>
      <c r="AE24" s="80" t="s">
        <v>311</v>
      </c>
    </row>
    <row r="25" spans="1:31" x14ac:dyDescent="0.25">
      <c r="A25" s="2" t="s">
        <v>2</v>
      </c>
      <c r="B25" s="449" t="s">
        <v>381</v>
      </c>
      <c r="C25" s="385"/>
      <c r="D25" s="83" t="s">
        <v>382</v>
      </c>
      <c r="E25" s="83" t="s">
        <v>382</v>
      </c>
      <c r="F25" s="83" t="s">
        <v>382</v>
      </c>
      <c r="G25" s="83" t="s">
        <v>382</v>
      </c>
      <c r="H25" s="83" t="s">
        <v>382</v>
      </c>
      <c r="I25" s="83" t="s">
        <v>382</v>
      </c>
      <c r="J25" s="83" t="s">
        <v>382</v>
      </c>
      <c r="K25" s="83" t="s">
        <v>382</v>
      </c>
      <c r="L25" s="83" t="s">
        <v>382</v>
      </c>
      <c r="M25" s="83" t="s">
        <v>382</v>
      </c>
      <c r="N25" s="83" t="s">
        <v>382</v>
      </c>
      <c r="O25" s="83" t="s">
        <v>382</v>
      </c>
      <c r="P25" s="83" t="s">
        <v>382</v>
      </c>
      <c r="Q25" s="83" t="s">
        <v>382</v>
      </c>
      <c r="R25" s="83" t="s">
        <v>382</v>
      </c>
      <c r="S25" s="83" t="s">
        <v>382</v>
      </c>
      <c r="T25" s="83" t="s">
        <v>382</v>
      </c>
      <c r="U25" s="83" t="s">
        <v>382</v>
      </c>
      <c r="V25" s="83" t="s">
        <v>382</v>
      </c>
      <c r="W25" s="83" t="s">
        <v>382</v>
      </c>
      <c r="X25" s="83" t="s">
        <v>382</v>
      </c>
      <c r="Y25" s="83" t="s">
        <v>382</v>
      </c>
      <c r="Z25" s="83" t="s">
        <v>382</v>
      </c>
      <c r="AA25" s="83" t="s">
        <v>382</v>
      </c>
      <c r="AB25" s="83" t="s">
        <v>382</v>
      </c>
      <c r="AC25" s="83" t="s">
        <v>382</v>
      </c>
      <c r="AD25" s="83" t="s">
        <v>382</v>
      </c>
      <c r="AE25" s="83" t="s">
        <v>382</v>
      </c>
    </row>
    <row r="26" spans="1:31" x14ac:dyDescent="0.25">
      <c r="A26" s="2" t="s">
        <v>2</v>
      </c>
      <c r="B26" s="448" t="s">
        <v>383</v>
      </c>
      <c r="C26" s="385"/>
      <c r="D26" s="84" t="s">
        <v>384</v>
      </c>
      <c r="E26" s="84" t="s">
        <v>384</v>
      </c>
      <c r="F26" s="84" t="s">
        <v>384</v>
      </c>
      <c r="G26" s="84" t="s">
        <v>384</v>
      </c>
      <c r="H26" s="84" t="s">
        <v>384</v>
      </c>
      <c r="I26" s="84" t="s">
        <v>384</v>
      </c>
      <c r="J26" s="84" t="s">
        <v>384</v>
      </c>
      <c r="K26" s="84" t="s">
        <v>384</v>
      </c>
      <c r="L26" s="84" t="s">
        <v>384</v>
      </c>
      <c r="M26" s="84" t="s">
        <v>384</v>
      </c>
      <c r="N26" s="84" t="s">
        <v>384</v>
      </c>
      <c r="O26" s="84" t="s">
        <v>384</v>
      </c>
      <c r="P26" s="84" t="s">
        <v>384</v>
      </c>
      <c r="Q26" s="84" t="s">
        <v>384</v>
      </c>
      <c r="R26" s="84" t="s">
        <v>384</v>
      </c>
      <c r="S26" s="84" t="s">
        <v>384</v>
      </c>
      <c r="T26" s="84" t="s">
        <v>384</v>
      </c>
      <c r="U26" s="84" t="s">
        <v>384</v>
      </c>
      <c r="V26" s="84" t="s">
        <v>384</v>
      </c>
      <c r="W26" s="84" t="s">
        <v>384</v>
      </c>
      <c r="X26" s="84" t="s">
        <v>384</v>
      </c>
      <c r="Y26" s="84" t="s">
        <v>384</v>
      </c>
      <c r="Z26" s="84" t="s">
        <v>384</v>
      </c>
      <c r="AA26" s="84" t="s">
        <v>384</v>
      </c>
      <c r="AB26" s="84" t="s">
        <v>384</v>
      </c>
      <c r="AC26" s="84" t="s">
        <v>384</v>
      </c>
      <c r="AD26" s="84" t="s">
        <v>384</v>
      </c>
      <c r="AE26" s="84" t="s">
        <v>384</v>
      </c>
    </row>
    <row r="27" spans="1:31" x14ac:dyDescent="0.25">
      <c r="A27" s="2" t="s">
        <v>2</v>
      </c>
      <c r="B27" s="449" t="s">
        <v>385</v>
      </c>
      <c r="C27" s="385"/>
      <c r="D27" s="83" t="s">
        <v>2</v>
      </c>
      <c r="E27" s="86">
        <v>8.5000000000000006E-3</v>
      </c>
      <c r="F27" s="86">
        <v>8.5000000000000006E-3</v>
      </c>
      <c r="G27" s="86">
        <v>8.5000000000000006E-3</v>
      </c>
      <c r="H27" s="86">
        <v>5.7000000000000002E-3</v>
      </c>
      <c r="I27" s="86">
        <v>8.5000000000000006E-3</v>
      </c>
      <c r="J27" s="86">
        <v>8.5000000000000006E-3</v>
      </c>
      <c r="K27" s="86">
        <v>8.5000000000000006E-3</v>
      </c>
      <c r="L27" s="86">
        <v>8.5000000000000006E-3</v>
      </c>
      <c r="M27" s="86">
        <v>8.5000000000000006E-3</v>
      </c>
      <c r="N27" s="86">
        <v>8.5000000000000006E-3</v>
      </c>
      <c r="O27" s="86">
        <v>8.5000000000000006E-3</v>
      </c>
      <c r="P27" s="86">
        <v>8.5000000000000006E-3</v>
      </c>
      <c r="Q27" s="86">
        <v>8.5000000000000006E-3</v>
      </c>
      <c r="R27" s="86">
        <v>8.5000000000000006E-3</v>
      </c>
      <c r="S27" s="86">
        <v>8.5000000000000006E-3</v>
      </c>
      <c r="T27" s="86">
        <v>8.5000000000000006E-3</v>
      </c>
      <c r="U27" s="86">
        <v>8.5000000000000006E-3</v>
      </c>
      <c r="V27" s="83" t="s">
        <v>2</v>
      </c>
      <c r="W27" s="86">
        <v>1.7999999999999999E-2</v>
      </c>
      <c r="X27" s="86">
        <v>1.7999999999999999E-2</v>
      </c>
      <c r="Y27" s="86">
        <v>1.7999999999999999E-2</v>
      </c>
      <c r="Z27" s="86">
        <v>1.7999999999999999E-2</v>
      </c>
      <c r="AA27" s="86">
        <v>1.7999999999999999E-2</v>
      </c>
      <c r="AB27" s="86">
        <v>1.7999999999999999E-2</v>
      </c>
      <c r="AC27" s="86">
        <v>1.7999999999999999E-2</v>
      </c>
      <c r="AD27" s="86">
        <v>1.7999999999999999E-2</v>
      </c>
      <c r="AE27" s="86">
        <v>1.7999999999999999E-2</v>
      </c>
    </row>
    <row r="28" spans="1:31" x14ac:dyDescent="0.25">
      <c r="A28" s="2" t="s">
        <v>2</v>
      </c>
      <c r="B28" s="448" t="s">
        <v>386</v>
      </c>
      <c r="C28" s="385"/>
      <c r="D28" s="84" t="s">
        <v>2</v>
      </c>
      <c r="E28" s="87">
        <v>4.2430000000000002E-2</v>
      </c>
      <c r="F28" s="87">
        <v>4.2430000000000002E-2</v>
      </c>
      <c r="G28" s="87">
        <v>4.2430000000000002E-2</v>
      </c>
      <c r="H28" s="87">
        <v>4.2430000000000002E-2</v>
      </c>
      <c r="I28" s="87">
        <v>4.2430000000000002E-2</v>
      </c>
      <c r="J28" s="87">
        <v>4.2430000000000002E-2</v>
      </c>
      <c r="K28" s="87">
        <v>4.2430000000000002E-2</v>
      </c>
      <c r="L28" s="87">
        <v>4.2430000000000002E-2</v>
      </c>
      <c r="M28" s="87">
        <v>4.2430000000000002E-2</v>
      </c>
      <c r="N28" s="87">
        <v>4.2430000000000002E-2</v>
      </c>
      <c r="O28" s="87">
        <v>4.2430000000000002E-2</v>
      </c>
      <c r="P28" s="87">
        <v>4.2430000000000002E-2</v>
      </c>
      <c r="Q28" s="87">
        <v>4.2430000000000002E-2</v>
      </c>
      <c r="R28" s="87">
        <v>4.2430000000000002E-2</v>
      </c>
      <c r="S28" s="87">
        <v>4.2430000000000002E-2</v>
      </c>
      <c r="T28" s="87">
        <v>4.2430000000000002E-2</v>
      </c>
      <c r="U28" s="87">
        <v>4.2430000000000002E-2</v>
      </c>
      <c r="V28" s="84" t="s">
        <v>2</v>
      </c>
      <c r="W28" s="87">
        <v>4.2430000000000002E-2</v>
      </c>
      <c r="X28" s="87">
        <v>4.2430000000000002E-2</v>
      </c>
      <c r="Y28" s="87">
        <v>4.2430000000000002E-2</v>
      </c>
      <c r="Z28" s="87">
        <v>4.2430000000000002E-2</v>
      </c>
      <c r="AA28" s="87">
        <v>4.2430000000000002E-2</v>
      </c>
      <c r="AB28" s="87">
        <v>4.2430000000000002E-2</v>
      </c>
      <c r="AC28" s="87">
        <v>4.2430000000000002E-2</v>
      </c>
      <c r="AD28" s="87">
        <v>4.2430000000000002E-2</v>
      </c>
      <c r="AE28" s="87">
        <v>4.2430000000000002E-2</v>
      </c>
    </row>
    <row r="29" spans="1:31" x14ac:dyDescent="0.25">
      <c r="A29" s="2" t="s">
        <v>2</v>
      </c>
      <c r="B29" s="449" t="s">
        <v>387</v>
      </c>
      <c r="C29" s="385"/>
      <c r="D29" s="83" t="s">
        <v>2</v>
      </c>
      <c r="E29" s="86">
        <v>5.0930000000000003E-2</v>
      </c>
      <c r="F29" s="86">
        <v>5.0930000000000003E-2</v>
      </c>
      <c r="G29" s="86">
        <v>5.0930000000000003E-2</v>
      </c>
      <c r="H29" s="86">
        <v>4.8129999999999999E-2</v>
      </c>
      <c r="I29" s="86">
        <v>5.0930000000000003E-2</v>
      </c>
      <c r="J29" s="86">
        <v>5.0930000000000003E-2</v>
      </c>
      <c r="K29" s="86">
        <v>5.0930000000000003E-2</v>
      </c>
      <c r="L29" s="86">
        <v>5.0930000000000003E-2</v>
      </c>
      <c r="M29" s="86">
        <v>5.0930000000000003E-2</v>
      </c>
      <c r="N29" s="86">
        <v>5.0930000000000003E-2</v>
      </c>
      <c r="O29" s="86">
        <v>5.0930000000000003E-2</v>
      </c>
      <c r="P29" s="86">
        <v>5.0930000000000003E-2</v>
      </c>
      <c r="Q29" s="86">
        <v>5.0930000000000003E-2</v>
      </c>
      <c r="R29" s="86">
        <v>5.0930000000000003E-2</v>
      </c>
      <c r="S29" s="86">
        <v>5.0930000000000003E-2</v>
      </c>
      <c r="T29" s="86">
        <v>5.0930000000000003E-2</v>
      </c>
      <c r="U29" s="86">
        <v>5.0930000000000003E-2</v>
      </c>
      <c r="V29" s="83" t="s">
        <v>2</v>
      </c>
      <c r="W29" s="86">
        <v>6.0429999999999998E-2</v>
      </c>
      <c r="X29" s="86">
        <v>6.0429999999999998E-2</v>
      </c>
      <c r="Y29" s="86">
        <v>6.0429999999999998E-2</v>
      </c>
      <c r="Z29" s="86">
        <v>6.0429999999999998E-2</v>
      </c>
      <c r="AA29" s="86">
        <v>6.0429999999999998E-2</v>
      </c>
      <c r="AB29" s="86">
        <v>6.0429999999999998E-2</v>
      </c>
      <c r="AC29" s="86">
        <v>6.0429999999999998E-2</v>
      </c>
      <c r="AD29" s="86">
        <v>6.0429999999999998E-2</v>
      </c>
      <c r="AE29" s="86">
        <v>6.0429999999999998E-2</v>
      </c>
    </row>
  </sheetData>
  <sheetProtection algorithmName="SHA-512" hashValue="WNzE4QO99GPK0zlvb49GAWD4e3Ve7+L1/tSFGvmvNYR/8/gP8mnQdndyqKaSkpOACUtNbF+a1LX/WEKAbnHzKQ==" saltValue="iKMjS/M/LFjKwwqzAAnb5Q==" spinCount="100000" sheet="1" objects="1" scenarios="1"/>
  <mergeCells count="30">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AE1"/>
    <mergeCell ref="C2:AE2"/>
    <mergeCell ref="C3:AE3"/>
    <mergeCell ref="B4:C4"/>
  </mergeCells>
  <pageMargins left="0.25" right="0.25" top="0.25" bottom="0.25" header="0.25" footer="0.2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showGridLines="0" workbookViewId="0">
      <selection activeCell="H13" sqref="H13:K13"/>
    </sheetView>
  </sheetViews>
  <sheetFormatPr defaultRowHeight="15" x14ac:dyDescent="0.2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27" width="20.42578125" customWidth="1"/>
    <col min="28" max="28" width="21.140625" customWidth="1"/>
    <col min="29" max="37" width="20.42578125" customWidth="1"/>
  </cols>
  <sheetData>
    <row r="1" spans="1:37" ht="18" customHeight="1" x14ac:dyDescent="0.25">
      <c r="A1" s="374"/>
      <c r="B1" s="374"/>
      <c r="C1" s="375" t="s">
        <v>0</v>
      </c>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row>
    <row r="2" spans="1:37" ht="18" customHeight="1" x14ac:dyDescent="0.25">
      <c r="A2" s="374"/>
      <c r="B2" s="374"/>
      <c r="C2" s="375" t="s">
        <v>1</v>
      </c>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row>
    <row r="3" spans="1:37" ht="18" customHeight="1" x14ac:dyDescent="0.25">
      <c r="A3" s="374"/>
      <c r="B3" s="374"/>
      <c r="C3" s="375" t="s">
        <v>2</v>
      </c>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row>
    <row r="4" spans="1:37" x14ac:dyDescent="0.25">
      <c r="A4" s="6" t="s">
        <v>2</v>
      </c>
      <c r="B4" s="450" t="s">
        <v>2</v>
      </c>
      <c r="C4" s="374"/>
      <c r="D4" s="451" t="s">
        <v>2</v>
      </c>
      <c r="E4" s="374"/>
      <c r="F4" s="381" t="s">
        <v>2</v>
      </c>
      <c r="G4" s="374"/>
      <c r="H4" s="452" t="s">
        <v>2</v>
      </c>
      <c r="I4" s="374"/>
      <c r="J4" s="374"/>
      <c r="K4" s="374"/>
      <c r="L4" s="79" t="s">
        <v>2</v>
      </c>
      <c r="M4" s="79" t="s">
        <v>2</v>
      </c>
      <c r="N4" s="79" t="s">
        <v>2</v>
      </c>
      <c r="O4" s="79" t="s">
        <v>2</v>
      </c>
      <c r="P4" s="79" t="s">
        <v>2</v>
      </c>
      <c r="Q4" s="79" t="s">
        <v>2</v>
      </c>
      <c r="R4" s="79" t="s">
        <v>2</v>
      </c>
      <c r="S4" s="79" t="s">
        <v>2</v>
      </c>
      <c r="T4" s="79" t="s">
        <v>2</v>
      </c>
      <c r="U4" s="79" t="s">
        <v>2</v>
      </c>
      <c r="V4" s="79" t="s">
        <v>2</v>
      </c>
      <c r="W4" s="79" t="s">
        <v>2</v>
      </c>
      <c r="X4" s="79" t="s">
        <v>2</v>
      </c>
      <c r="Y4" s="79" t="s">
        <v>2</v>
      </c>
      <c r="Z4" s="79" t="s">
        <v>2</v>
      </c>
      <c r="AA4" s="79" t="s">
        <v>2</v>
      </c>
      <c r="AB4" s="6" t="s">
        <v>2</v>
      </c>
      <c r="AC4" s="79" t="s">
        <v>2</v>
      </c>
      <c r="AD4" s="79" t="s">
        <v>2</v>
      </c>
      <c r="AE4" s="79" t="s">
        <v>2</v>
      </c>
      <c r="AF4" s="79" t="s">
        <v>2</v>
      </c>
      <c r="AG4" s="79" t="s">
        <v>2</v>
      </c>
      <c r="AH4" s="79" t="s">
        <v>2</v>
      </c>
      <c r="AI4" s="79" t="s">
        <v>2</v>
      </c>
      <c r="AJ4" s="79" t="s">
        <v>2</v>
      </c>
      <c r="AK4" s="79" t="s">
        <v>2</v>
      </c>
    </row>
    <row r="5" spans="1:37" x14ac:dyDescent="0.25">
      <c r="A5" s="6" t="s">
        <v>2</v>
      </c>
      <c r="B5" s="450" t="s">
        <v>388</v>
      </c>
      <c r="C5" s="374"/>
      <c r="D5" s="451" t="s">
        <v>2</v>
      </c>
      <c r="E5" s="374"/>
      <c r="F5" s="381" t="s">
        <v>2</v>
      </c>
      <c r="G5" s="374"/>
      <c r="H5" s="452" t="s">
        <v>2</v>
      </c>
      <c r="I5" s="374"/>
      <c r="J5" s="374"/>
      <c r="K5" s="374"/>
      <c r="L5" s="79" t="s">
        <v>2</v>
      </c>
      <c r="M5" s="79" t="s">
        <v>2</v>
      </c>
      <c r="N5" s="79" t="s">
        <v>2</v>
      </c>
      <c r="O5" s="79" t="s">
        <v>2</v>
      </c>
      <c r="P5" s="79" t="s">
        <v>2</v>
      </c>
      <c r="Q5" s="79" t="s">
        <v>2</v>
      </c>
      <c r="R5" s="79" t="s">
        <v>2</v>
      </c>
      <c r="S5" s="79" t="s">
        <v>2</v>
      </c>
      <c r="T5" s="79" t="s">
        <v>2</v>
      </c>
      <c r="U5" s="79" t="s">
        <v>2</v>
      </c>
      <c r="V5" s="79" t="s">
        <v>2</v>
      </c>
      <c r="W5" s="79" t="s">
        <v>2</v>
      </c>
      <c r="X5" s="79" t="s">
        <v>2</v>
      </c>
      <c r="Y5" s="79" t="s">
        <v>2</v>
      </c>
      <c r="Z5" s="79" t="s">
        <v>2</v>
      </c>
      <c r="AA5" s="79" t="s">
        <v>2</v>
      </c>
      <c r="AB5" s="6" t="s">
        <v>2</v>
      </c>
      <c r="AC5" s="79" t="s">
        <v>2</v>
      </c>
      <c r="AD5" s="79" t="s">
        <v>2</v>
      </c>
      <c r="AE5" s="79" t="s">
        <v>2</v>
      </c>
      <c r="AF5" s="79" t="s">
        <v>2</v>
      </c>
      <c r="AG5" s="79" t="s">
        <v>2</v>
      </c>
      <c r="AH5" s="79" t="s">
        <v>2</v>
      </c>
      <c r="AI5" s="79" t="s">
        <v>2</v>
      </c>
      <c r="AJ5" s="79" t="s">
        <v>2</v>
      </c>
      <c r="AK5" s="79" t="s">
        <v>2</v>
      </c>
    </row>
    <row r="6" spans="1:37" x14ac:dyDescent="0.25">
      <c r="A6" s="2" t="s">
        <v>2</v>
      </c>
      <c r="B6" s="419" t="s">
        <v>2</v>
      </c>
      <c r="C6" s="374"/>
      <c r="D6" s="453" t="s">
        <v>2</v>
      </c>
      <c r="E6" s="374"/>
      <c r="F6" s="380" t="s">
        <v>2</v>
      </c>
      <c r="G6" s="374"/>
      <c r="H6" s="454" t="s">
        <v>2</v>
      </c>
      <c r="I6" s="374"/>
      <c r="J6" s="374"/>
      <c r="K6" s="374"/>
      <c r="L6" s="88" t="s">
        <v>2</v>
      </c>
      <c r="M6" s="88" t="s">
        <v>2</v>
      </c>
      <c r="N6" s="88" t="s">
        <v>2</v>
      </c>
      <c r="O6" s="88" t="s">
        <v>2</v>
      </c>
      <c r="P6" s="88" t="s">
        <v>2</v>
      </c>
      <c r="Q6" s="88" t="s">
        <v>2</v>
      </c>
      <c r="R6" s="88" t="s">
        <v>2</v>
      </c>
      <c r="S6" s="88" t="s">
        <v>2</v>
      </c>
      <c r="T6" s="88" t="s">
        <v>2</v>
      </c>
      <c r="U6" s="88" t="s">
        <v>2</v>
      </c>
      <c r="V6" s="88" t="s">
        <v>2</v>
      </c>
      <c r="W6" s="88" t="s">
        <v>2</v>
      </c>
      <c r="X6" s="88" t="s">
        <v>2</v>
      </c>
      <c r="Y6" s="88" t="s">
        <v>2</v>
      </c>
      <c r="Z6" s="88" t="s">
        <v>2</v>
      </c>
      <c r="AA6" s="88" t="s">
        <v>2</v>
      </c>
      <c r="AB6" s="2" t="s">
        <v>2</v>
      </c>
      <c r="AC6" s="88" t="s">
        <v>2</v>
      </c>
      <c r="AD6" s="88" t="s">
        <v>2</v>
      </c>
      <c r="AE6" s="88" t="s">
        <v>2</v>
      </c>
      <c r="AF6" s="88" t="s">
        <v>2</v>
      </c>
      <c r="AG6" s="88" t="s">
        <v>2</v>
      </c>
      <c r="AH6" s="88" t="s">
        <v>2</v>
      </c>
      <c r="AI6" s="88" t="s">
        <v>2</v>
      </c>
      <c r="AJ6" s="88" t="s">
        <v>2</v>
      </c>
      <c r="AK6" s="88" t="s">
        <v>2</v>
      </c>
    </row>
    <row r="7" spans="1:37" ht="18" customHeight="1" x14ac:dyDescent="0.25">
      <c r="A7" s="2" t="s">
        <v>2</v>
      </c>
      <c r="B7" s="455" t="s">
        <v>96</v>
      </c>
      <c r="C7" s="385"/>
      <c r="D7" s="459">
        <v>45046</v>
      </c>
      <c r="E7" s="385"/>
      <c r="F7" s="380" t="s">
        <v>2</v>
      </c>
      <c r="G7" s="374"/>
      <c r="H7" s="454" t="s">
        <v>2</v>
      </c>
      <c r="I7" s="374"/>
      <c r="J7" s="374"/>
      <c r="K7" s="374"/>
      <c r="L7" s="88" t="s">
        <v>2</v>
      </c>
      <c r="M7" s="88" t="s">
        <v>2</v>
      </c>
      <c r="N7" s="88" t="s">
        <v>2</v>
      </c>
      <c r="O7" s="88" t="s">
        <v>2</v>
      </c>
      <c r="P7" s="88" t="s">
        <v>2</v>
      </c>
      <c r="Q7" s="88" t="s">
        <v>2</v>
      </c>
      <c r="R7" s="88" t="s">
        <v>2</v>
      </c>
      <c r="S7" s="88" t="s">
        <v>2</v>
      </c>
      <c r="T7" s="88" t="s">
        <v>2</v>
      </c>
      <c r="U7" s="88" t="s">
        <v>2</v>
      </c>
      <c r="V7" s="88" t="s">
        <v>2</v>
      </c>
      <c r="W7" s="88" t="s">
        <v>2</v>
      </c>
      <c r="X7" s="88" t="s">
        <v>2</v>
      </c>
      <c r="Y7" s="88" t="s">
        <v>2</v>
      </c>
      <c r="Z7" s="88" t="s">
        <v>2</v>
      </c>
      <c r="AA7" s="88" t="s">
        <v>2</v>
      </c>
      <c r="AB7" s="2" t="s">
        <v>2</v>
      </c>
      <c r="AC7" s="88" t="s">
        <v>2</v>
      </c>
      <c r="AD7" s="88" t="s">
        <v>2</v>
      </c>
      <c r="AE7" s="88" t="s">
        <v>2</v>
      </c>
      <c r="AF7" s="88" t="s">
        <v>2</v>
      </c>
      <c r="AG7" s="88" t="s">
        <v>2</v>
      </c>
      <c r="AH7" s="88" t="s">
        <v>2</v>
      </c>
      <c r="AI7" s="88" t="s">
        <v>2</v>
      </c>
      <c r="AJ7" s="88" t="s">
        <v>2</v>
      </c>
      <c r="AK7" s="88" t="s">
        <v>2</v>
      </c>
    </row>
    <row r="8" spans="1:37" ht="18" customHeight="1" x14ac:dyDescent="0.25">
      <c r="A8" s="89" t="s">
        <v>2</v>
      </c>
      <c r="B8" s="457" t="s">
        <v>88</v>
      </c>
      <c r="C8" s="385"/>
      <c r="D8" s="460" t="s">
        <v>89</v>
      </c>
      <c r="E8" s="385"/>
      <c r="F8" s="380" t="s">
        <v>2</v>
      </c>
      <c r="G8" s="374"/>
      <c r="H8" s="454" t="s">
        <v>2</v>
      </c>
      <c r="I8" s="374"/>
      <c r="J8" s="374"/>
      <c r="K8" s="374"/>
      <c r="L8" s="88" t="s">
        <v>2</v>
      </c>
      <c r="M8" s="88" t="s">
        <v>2</v>
      </c>
      <c r="N8" s="88" t="s">
        <v>2</v>
      </c>
      <c r="O8" s="88" t="s">
        <v>2</v>
      </c>
      <c r="P8" s="88" t="s">
        <v>2</v>
      </c>
      <c r="Q8" s="88" t="s">
        <v>2</v>
      </c>
      <c r="R8" s="88" t="s">
        <v>2</v>
      </c>
      <c r="S8" s="88" t="s">
        <v>2</v>
      </c>
      <c r="T8" s="88" t="s">
        <v>2</v>
      </c>
      <c r="U8" s="88" t="s">
        <v>2</v>
      </c>
      <c r="V8" s="88" t="s">
        <v>2</v>
      </c>
      <c r="W8" s="88" t="s">
        <v>2</v>
      </c>
      <c r="X8" s="88" t="s">
        <v>2</v>
      </c>
      <c r="Y8" s="88" t="s">
        <v>2</v>
      </c>
      <c r="Z8" s="88" t="s">
        <v>2</v>
      </c>
      <c r="AA8" s="88" t="s">
        <v>2</v>
      </c>
      <c r="AB8" s="2" t="s">
        <v>2</v>
      </c>
      <c r="AC8" s="88" t="s">
        <v>2</v>
      </c>
      <c r="AD8" s="88" t="s">
        <v>2</v>
      </c>
      <c r="AE8" s="88" t="s">
        <v>2</v>
      </c>
      <c r="AF8" s="88" t="s">
        <v>2</v>
      </c>
      <c r="AG8" s="88" t="s">
        <v>2</v>
      </c>
      <c r="AH8" s="88" t="s">
        <v>2</v>
      </c>
      <c r="AI8" s="88" t="s">
        <v>2</v>
      </c>
      <c r="AJ8" s="88" t="s">
        <v>2</v>
      </c>
      <c r="AK8" s="88" t="s">
        <v>2</v>
      </c>
    </row>
    <row r="9" spans="1:37" ht="18.75" customHeight="1" x14ac:dyDescent="0.25">
      <c r="A9" s="2" t="s">
        <v>2</v>
      </c>
      <c r="B9" s="455" t="s">
        <v>389</v>
      </c>
      <c r="C9" s="385"/>
      <c r="D9" s="456" t="s">
        <v>390</v>
      </c>
      <c r="E9" s="385"/>
      <c r="F9" s="380" t="s">
        <v>2</v>
      </c>
      <c r="G9" s="374"/>
      <c r="H9" s="454" t="s">
        <v>2</v>
      </c>
      <c r="I9" s="374"/>
      <c r="J9" s="374"/>
      <c r="K9" s="374"/>
      <c r="L9" s="88" t="s">
        <v>2</v>
      </c>
      <c r="M9" s="88" t="s">
        <v>2</v>
      </c>
      <c r="N9" s="88" t="s">
        <v>2</v>
      </c>
      <c r="O9" s="88" t="s">
        <v>2</v>
      </c>
      <c r="P9" s="88" t="s">
        <v>2</v>
      </c>
      <c r="Q9" s="88" t="s">
        <v>2</v>
      </c>
      <c r="R9" s="88" t="s">
        <v>2</v>
      </c>
      <c r="S9" s="88" t="s">
        <v>2</v>
      </c>
      <c r="T9" s="88" t="s">
        <v>2</v>
      </c>
      <c r="U9" s="88" t="s">
        <v>2</v>
      </c>
      <c r="V9" s="88" t="s">
        <v>2</v>
      </c>
      <c r="W9" s="88" t="s">
        <v>2</v>
      </c>
      <c r="X9" s="88" t="s">
        <v>2</v>
      </c>
      <c r="Y9" s="88" t="s">
        <v>2</v>
      </c>
      <c r="Z9" s="88" t="s">
        <v>2</v>
      </c>
      <c r="AA9" s="88" t="s">
        <v>2</v>
      </c>
      <c r="AB9" s="2" t="s">
        <v>2</v>
      </c>
      <c r="AC9" s="88" t="s">
        <v>2</v>
      </c>
      <c r="AD9" s="88" t="s">
        <v>2</v>
      </c>
      <c r="AE9" s="88" t="s">
        <v>2</v>
      </c>
      <c r="AF9" s="88" t="s">
        <v>2</v>
      </c>
      <c r="AG9" s="88" t="s">
        <v>2</v>
      </c>
      <c r="AH9" s="88" t="s">
        <v>2</v>
      </c>
      <c r="AI9" s="88" t="s">
        <v>2</v>
      </c>
      <c r="AJ9" s="88" t="s">
        <v>2</v>
      </c>
      <c r="AK9" s="88" t="s">
        <v>2</v>
      </c>
    </row>
    <row r="10" spans="1:37" ht="18" customHeight="1" x14ac:dyDescent="0.25">
      <c r="A10" s="89" t="s">
        <v>2</v>
      </c>
      <c r="B10" s="457" t="s">
        <v>106</v>
      </c>
      <c r="C10" s="385"/>
      <c r="D10" s="458">
        <v>30</v>
      </c>
      <c r="E10" s="385"/>
      <c r="F10" s="380" t="s">
        <v>2</v>
      </c>
      <c r="G10" s="374"/>
      <c r="H10" s="454" t="s">
        <v>2</v>
      </c>
      <c r="I10" s="374"/>
      <c r="J10" s="374"/>
      <c r="K10" s="374"/>
      <c r="L10" s="88" t="s">
        <v>2</v>
      </c>
      <c r="M10" s="88" t="s">
        <v>2</v>
      </c>
      <c r="N10" s="88" t="s">
        <v>2</v>
      </c>
      <c r="O10" s="88" t="s">
        <v>2</v>
      </c>
      <c r="P10" s="88" t="s">
        <v>2</v>
      </c>
      <c r="Q10" s="88" t="s">
        <v>2</v>
      </c>
      <c r="R10" s="88" t="s">
        <v>2</v>
      </c>
      <c r="S10" s="88" t="s">
        <v>2</v>
      </c>
      <c r="T10" s="88" t="s">
        <v>2</v>
      </c>
      <c r="U10" s="88" t="s">
        <v>2</v>
      </c>
      <c r="V10" s="88" t="s">
        <v>2</v>
      </c>
      <c r="W10" s="88" t="s">
        <v>2</v>
      </c>
      <c r="X10" s="88" t="s">
        <v>2</v>
      </c>
      <c r="Y10" s="88" t="s">
        <v>2</v>
      </c>
      <c r="Z10" s="88" t="s">
        <v>2</v>
      </c>
      <c r="AA10" s="88" t="s">
        <v>2</v>
      </c>
      <c r="AB10" s="2" t="s">
        <v>2</v>
      </c>
      <c r="AC10" s="88" t="s">
        <v>2</v>
      </c>
      <c r="AD10" s="88" t="s">
        <v>2</v>
      </c>
      <c r="AE10" s="88" t="s">
        <v>2</v>
      </c>
      <c r="AF10" s="88" t="s">
        <v>2</v>
      </c>
      <c r="AG10" s="88" t="s">
        <v>2</v>
      </c>
      <c r="AH10" s="88" t="s">
        <v>2</v>
      </c>
      <c r="AI10" s="88" t="s">
        <v>2</v>
      </c>
      <c r="AJ10" s="88" t="s">
        <v>2</v>
      </c>
      <c r="AK10" s="88" t="s">
        <v>2</v>
      </c>
    </row>
    <row r="11" spans="1:37" ht="18.75" customHeight="1" x14ac:dyDescent="0.25">
      <c r="A11" s="2" t="s">
        <v>2</v>
      </c>
      <c r="B11" s="455" t="s">
        <v>391</v>
      </c>
      <c r="C11" s="385"/>
      <c r="D11" s="456" t="s">
        <v>392</v>
      </c>
      <c r="E11" s="385"/>
      <c r="F11" s="380" t="s">
        <v>2</v>
      </c>
      <c r="G11" s="374"/>
      <c r="H11" s="454" t="s">
        <v>2</v>
      </c>
      <c r="I11" s="374"/>
      <c r="J11" s="374"/>
      <c r="K11" s="374"/>
      <c r="L11" s="88" t="s">
        <v>2</v>
      </c>
      <c r="M11" s="88" t="s">
        <v>2</v>
      </c>
      <c r="N11" s="88" t="s">
        <v>2</v>
      </c>
      <c r="O11" s="88" t="s">
        <v>2</v>
      </c>
      <c r="P11" s="88" t="s">
        <v>2</v>
      </c>
      <c r="Q11" s="88" t="s">
        <v>2</v>
      </c>
      <c r="R11" s="88" t="s">
        <v>2</v>
      </c>
      <c r="S11" s="88" t="s">
        <v>2</v>
      </c>
      <c r="T11" s="88" t="s">
        <v>2</v>
      </c>
      <c r="U11" s="88" t="s">
        <v>2</v>
      </c>
      <c r="V11" s="88" t="s">
        <v>2</v>
      </c>
      <c r="W11" s="88" t="s">
        <v>2</v>
      </c>
      <c r="X11" s="88" t="s">
        <v>2</v>
      </c>
      <c r="Y11" s="88" t="s">
        <v>2</v>
      </c>
      <c r="Z11" s="88" t="s">
        <v>2</v>
      </c>
      <c r="AA11" s="88" t="s">
        <v>2</v>
      </c>
      <c r="AB11" s="2" t="s">
        <v>2</v>
      </c>
      <c r="AC11" s="88" t="s">
        <v>2</v>
      </c>
      <c r="AD11" s="88" t="s">
        <v>2</v>
      </c>
      <c r="AE11" s="88" t="s">
        <v>2</v>
      </c>
      <c r="AF11" s="88" t="s">
        <v>2</v>
      </c>
      <c r="AG11" s="88" t="s">
        <v>2</v>
      </c>
      <c r="AH11" s="88" t="s">
        <v>2</v>
      </c>
      <c r="AI11" s="88" t="s">
        <v>2</v>
      </c>
      <c r="AJ11" s="88" t="s">
        <v>2</v>
      </c>
      <c r="AK11" s="88" t="s">
        <v>2</v>
      </c>
    </row>
    <row r="12" spans="1:37" ht="18" customHeight="1" x14ac:dyDescent="0.25">
      <c r="A12" s="89" t="s">
        <v>2</v>
      </c>
      <c r="B12" s="457" t="s">
        <v>393</v>
      </c>
      <c r="C12" s="385"/>
      <c r="D12" s="462">
        <v>4.2430000000000002E-2</v>
      </c>
      <c r="E12" s="385"/>
      <c r="F12" s="380" t="s">
        <v>2</v>
      </c>
      <c r="G12" s="374"/>
      <c r="H12" s="454" t="s">
        <v>2</v>
      </c>
      <c r="I12" s="374"/>
      <c r="J12" s="374"/>
      <c r="K12" s="374"/>
      <c r="L12" s="88" t="s">
        <v>2</v>
      </c>
      <c r="M12" s="88" t="s">
        <v>2</v>
      </c>
      <c r="N12" s="88" t="s">
        <v>2</v>
      </c>
      <c r="O12" s="88" t="s">
        <v>2</v>
      </c>
      <c r="P12" s="88" t="s">
        <v>2</v>
      </c>
      <c r="Q12" s="88" t="s">
        <v>2</v>
      </c>
      <c r="R12" s="88" t="s">
        <v>2</v>
      </c>
      <c r="S12" s="88" t="s">
        <v>2</v>
      </c>
      <c r="T12" s="88" t="s">
        <v>2</v>
      </c>
      <c r="U12" s="88" t="s">
        <v>2</v>
      </c>
      <c r="V12" s="88" t="s">
        <v>2</v>
      </c>
      <c r="W12" s="88" t="s">
        <v>2</v>
      </c>
      <c r="X12" s="88" t="s">
        <v>2</v>
      </c>
      <c r="Y12" s="88" t="s">
        <v>2</v>
      </c>
      <c r="Z12" s="88" t="s">
        <v>2</v>
      </c>
      <c r="AA12" s="88" t="s">
        <v>2</v>
      </c>
      <c r="AB12" s="2" t="s">
        <v>2</v>
      </c>
      <c r="AC12" s="88" t="s">
        <v>2</v>
      </c>
      <c r="AD12" s="88" t="s">
        <v>2</v>
      </c>
      <c r="AE12" s="88" t="s">
        <v>2</v>
      </c>
      <c r="AF12" s="88" t="s">
        <v>2</v>
      </c>
      <c r="AG12" s="88" t="s">
        <v>2</v>
      </c>
      <c r="AH12" s="88" t="s">
        <v>2</v>
      </c>
      <c r="AI12" s="88" t="s">
        <v>2</v>
      </c>
      <c r="AJ12" s="88" t="s">
        <v>2</v>
      </c>
      <c r="AK12" s="88" t="s">
        <v>2</v>
      </c>
    </row>
    <row r="13" spans="1:37" ht="18" customHeight="1" x14ac:dyDescent="0.25">
      <c r="A13" s="2" t="s">
        <v>2</v>
      </c>
      <c r="B13" s="455" t="s">
        <v>383</v>
      </c>
      <c r="C13" s="385"/>
      <c r="D13" s="456" t="s">
        <v>384</v>
      </c>
      <c r="E13" s="385"/>
      <c r="F13" s="461" t="s">
        <v>2</v>
      </c>
      <c r="G13" s="374"/>
      <c r="H13" s="454" t="s">
        <v>2</v>
      </c>
      <c r="I13" s="374"/>
      <c r="J13" s="374"/>
      <c r="K13" s="374"/>
      <c r="L13" s="88" t="s">
        <v>2</v>
      </c>
      <c r="M13" s="88" t="s">
        <v>2</v>
      </c>
      <c r="N13" s="88" t="s">
        <v>2</v>
      </c>
      <c r="O13" s="88" t="s">
        <v>2</v>
      </c>
      <c r="P13" s="88" t="s">
        <v>2</v>
      </c>
      <c r="Q13" s="88" t="s">
        <v>2</v>
      </c>
      <c r="R13" s="88" t="s">
        <v>2</v>
      </c>
      <c r="S13" s="88" t="s">
        <v>2</v>
      </c>
      <c r="T13" s="88" t="s">
        <v>2</v>
      </c>
      <c r="U13" s="88" t="s">
        <v>2</v>
      </c>
      <c r="V13" s="88" t="s">
        <v>2</v>
      </c>
      <c r="W13" s="88" t="s">
        <v>2</v>
      </c>
      <c r="X13" s="88" t="s">
        <v>2</v>
      </c>
      <c r="Y13" s="88" t="s">
        <v>2</v>
      </c>
      <c r="Z13" s="88" t="s">
        <v>2</v>
      </c>
      <c r="AA13" s="88" t="s">
        <v>2</v>
      </c>
      <c r="AB13" s="90" t="s">
        <v>2</v>
      </c>
      <c r="AC13" s="88" t="s">
        <v>2</v>
      </c>
      <c r="AD13" s="88" t="s">
        <v>2</v>
      </c>
      <c r="AE13" s="88" t="s">
        <v>2</v>
      </c>
      <c r="AF13" s="88" t="s">
        <v>2</v>
      </c>
      <c r="AG13" s="88" t="s">
        <v>2</v>
      </c>
      <c r="AH13" s="88" t="s">
        <v>2</v>
      </c>
      <c r="AI13" s="88" t="s">
        <v>2</v>
      </c>
      <c r="AJ13" s="88" t="s">
        <v>2</v>
      </c>
      <c r="AK13" s="88" t="s">
        <v>2</v>
      </c>
    </row>
    <row r="14" spans="1:37" ht="18" customHeight="1" x14ac:dyDescent="0.25">
      <c r="A14" s="2" t="s">
        <v>2</v>
      </c>
      <c r="B14" s="380" t="s">
        <v>2</v>
      </c>
      <c r="C14" s="374"/>
      <c r="D14" s="380" t="s">
        <v>2</v>
      </c>
      <c r="E14" s="374"/>
      <c r="F14" s="380" t="s">
        <v>2</v>
      </c>
      <c r="G14" s="374"/>
      <c r="H14" s="454" t="s">
        <v>2</v>
      </c>
      <c r="I14" s="374"/>
      <c r="J14" s="374"/>
      <c r="K14" s="374"/>
      <c r="L14" s="88" t="s">
        <v>2</v>
      </c>
      <c r="M14" s="88" t="s">
        <v>2</v>
      </c>
      <c r="N14" s="88" t="s">
        <v>2</v>
      </c>
      <c r="O14" s="88" t="s">
        <v>2</v>
      </c>
      <c r="P14" s="88" t="s">
        <v>2</v>
      </c>
      <c r="Q14" s="88" t="s">
        <v>2</v>
      </c>
      <c r="R14" s="88" t="s">
        <v>2</v>
      </c>
      <c r="S14" s="88" t="s">
        <v>2</v>
      </c>
      <c r="T14" s="88" t="s">
        <v>2</v>
      </c>
      <c r="U14" s="88" t="s">
        <v>2</v>
      </c>
      <c r="V14" s="88" t="s">
        <v>2</v>
      </c>
      <c r="W14" s="88" t="s">
        <v>2</v>
      </c>
      <c r="X14" s="88" t="s">
        <v>2</v>
      </c>
      <c r="Y14" s="88" t="s">
        <v>2</v>
      </c>
      <c r="Z14" s="88" t="s">
        <v>2</v>
      </c>
      <c r="AA14" s="88" t="s">
        <v>2</v>
      </c>
      <c r="AB14" s="2" t="s">
        <v>2</v>
      </c>
      <c r="AC14" s="88" t="s">
        <v>2</v>
      </c>
      <c r="AD14" s="88" t="s">
        <v>2</v>
      </c>
      <c r="AE14" s="88" t="s">
        <v>2</v>
      </c>
      <c r="AF14" s="88" t="s">
        <v>2</v>
      </c>
      <c r="AG14" s="88" t="s">
        <v>2</v>
      </c>
      <c r="AH14" s="88" t="s">
        <v>2</v>
      </c>
      <c r="AI14" s="88" t="s">
        <v>2</v>
      </c>
      <c r="AJ14" s="88" t="s">
        <v>2</v>
      </c>
      <c r="AK14" s="88" t="s">
        <v>2</v>
      </c>
    </row>
    <row r="15" spans="1:37" ht="18" customHeight="1" x14ac:dyDescent="0.25">
      <c r="A15" s="2" t="s">
        <v>2</v>
      </c>
      <c r="B15" s="380" t="s">
        <v>2</v>
      </c>
      <c r="C15" s="374"/>
      <c r="D15" s="380" t="s">
        <v>2</v>
      </c>
      <c r="E15" s="374"/>
      <c r="F15" s="380" t="s">
        <v>2</v>
      </c>
      <c r="G15" s="374"/>
      <c r="H15" s="454" t="s">
        <v>2</v>
      </c>
      <c r="I15" s="374"/>
      <c r="J15" s="374"/>
      <c r="K15" s="374"/>
      <c r="L15" s="88" t="s">
        <v>2</v>
      </c>
      <c r="M15" s="88" t="s">
        <v>2</v>
      </c>
      <c r="N15" s="88" t="s">
        <v>2</v>
      </c>
      <c r="O15" s="88" t="s">
        <v>2</v>
      </c>
      <c r="P15" s="88" t="s">
        <v>2</v>
      </c>
      <c r="Q15" s="88" t="s">
        <v>2</v>
      </c>
      <c r="R15" s="88" t="s">
        <v>2</v>
      </c>
      <c r="S15" s="88" t="s">
        <v>2</v>
      </c>
      <c r="T15" s="88" t="s">
        <v>2</v>
      </c>
      <c r="U15" s="88" t="s">
        <v>2</v>
      </c>
      <c r="V15" s="88" t="s">
        <v>2</v>
      </c>
      <c r="W15" s="88" t="s">
        <v>2</v>
      </c>
      <c r="X15" s="88" t="s">
        <v>2</v>
      </c>
      <c r="Y15" s="88" t="s">
        <v>2</v>
      </c>
      <c r="Z15" s="88" t="s">
        <v>2</v>
      </c>
      <c r="AA15" s="88" t="s">
        <v>2</v>
      </c>
      <c r="AB15" s="2" t="s">
        <v>2</v>
      </c>
      <c r="AC15" s="88" t="s">
        <v>2</v>
      </c>
      <c r="AD15" s="88" t="s">
        <v>2</v>
      </c>
      <c r="AE15" s="88" t="s">
        <v>2</v>
      </c>
      <c r="AF15" s="88" t="s">
        <v>2</v>
      </c>
      <c r="AG15" s="88" t="s">
        <v>2</v>
      </c>
      <c r="AH15" s="88" t="s">
        <v>2</v>
      </c>
      <c r="AI15" s="88" t="s">
        <v>2</v>
      </c>
      <c r="AJ15" s="88" t="s">
        <v>2</v>
      </c>
      <c r="AK15" s="88" t="s">
        <v>2</v>
      </c>
    </row>
    <row r="16" spans="1:37" ht="18" customHeight="1" x14ac:dyDescent="0.25">
      <c r="A16" s="2" t="s">
        <v>2</v>
      </c>
      <c r="B16" s="467" t="s">
        <v>394</v>
      </c>
      <c r="C16" s="385"/>
      <c r="D16" s="468" t="s">
        <v>115</v>
      </c>
      <c r="E16" s="385"/>
      <c r="F16" s="468" t="s">
        <v>284</v>
      </c>
      <c r="G16" s="385"/>
      <c r="H16" s="468" t="s">
        <v>285</v>
      </c>
      <c r="I16" s="374"/>
      <c r="J16" s="374"/>
      <c r="K16" s="385"/>
      <c r="L16" s="92" t="s">
        <v>286</v>
      </c>
      <c r="M16" s="92" t="s">
        <v>287</v>
      </c>
      <c r="N16" s="92" t="s">
        <v>288</v>
      </c>
      <c r="O16" s="92" t="s">
        <v>289</v>
      </c>
      <c r="P16" s="92" t="s">
        <v>290</v>
      </c>
      <c r="Q16" s="92" t="s">
        <v>291</v>
      </c>
      <c r="R16" s="92" t="s">
        <v>292</v>
      </c>
      <c r="S16" s="92" t="s">
        <v>293</v>
      </c>
      <c r="T16" s="92" t="s">
        <v>294</v>
      </c>
      <c r="U16" s="92" t="s">
        <v>295</v>
      </c>
      <c r="V16" s="92" t="s">
        <v>296</v>
      </c>
      <c r="W16" s="92" t="s">
        <v>297</v>
      </c>
      <c r="X16" s="92" t="s">
        <v>298</v>
      </c>
      <c r="Y16" s="92" t="s">
        <v>299</v>
      </c>
      <c r="Z16" s="92" t="s">
        <v>300</v>
      </c>
      <c r="AA16" s="92" t="s">
        <v>301</v>
      </c>
      <c r="AB16" s="92" t="s">
        <v>302</v>
      </c>
      <c r="AC16" s="92" t="s">
        <v>303</v>
      </c>
      <c r="AD16" s="92" t="s">
        <v>304</v>
      </c>
      <c r="AE16" s="92" t="s">
        <v>305</v>
      </c>
      <c r="AF16" s="92" t="s">
        <v>306</v>
      </c>
      <c r="AG16" s="92" t="s">
        <v>307</v>
      </c>
      <c r="AH16" s="92" t="s">
        <v>308</v>
      </c>
      <c r="AI16" s="92" t="s">
        <v>309</v>
      </c>
      <c r="AJ16" s="92" t="s">
        <v>310</v>
      </c>
      <c r="AK16" s="92" t="s">
        <v>311</v>
      </c>
    </row>
    <row r="17" spans="1:37" ht="18" customHeight="1" x14ac:dyDescent="0.25">
      <c r="A17" s="2" t="s">
        <v>2</v>
      </c>
      <c r="B17" s="463" t="s">
        <v>395</v>
      </c>
      <c r="C17" s="385"/>
      <c r="D17" s="464">
        <v>22132607.84</v>
      </c>
      <c r="E17" s="385"/>
      <c r="F17" s="464">
        <v>18992069.02</v>
      </c>
      <c r="G17" s="385"/>
      <c r="H17" s="464">
        <v>1756038.49</v>
      </c>
      <c r="I17" s="374"/>
      <c r="J17" s="374"/>
      <c r="K17" s="385"/>
      <c r="L17" s="93">
        <v>837205.48</v>
      </c>
      <c r="M17" s="93">
        <v>1779061.64</v>
      </c>
      <c r="N17" s="93">
        <v>573967.07999999996</v>
      </c>
      <c r="O17" s="93">
        <v>418602.74</v>
      </c>
      <c r="P17" s="93">
        <v>837205.48</v>
      </c>
      <c r="Q17" s="93">
        <v>837205.48</v>
      </c>
      <c r="R17" s="93">
        <v>1860689.18</v>
      </c>
      <c r="S17" s="93">
        <v>2028130.27</v>
      </c>
      <c r="T17" s="93">
        <v>1744736.22</v>
      </c>
      <c r="U17" s="93">
        <v>992925.7</v>
      </c>
      <c r="V17" s="93">
        <v>167441.1</v>
      </c>
      <c r="W17" s="93">
        <v>1543388.3</v>
      </c>
      <c r="X17" s="93">
        <v>1033111.56</v>
      </c>
      <c r="Y17" s="93">
        <v>765205.81</v>
      </c>
      <c r="Z17" s="93">
        <v>1465109.59</v>
      </c>
      <c r="AA17" s="93">
        <v>352044.9</v>
      </c>
      <c r="AB17" s="93">
        <v>3140538.82</v>
      </c>
      <c r="AC17" s="93">
        <v>698339.01</v>
      </c>
      <c r="AD17" s="93">
        <v>137581.73000000001</v>
      </c>
      <c r="AE17" s="93">
        <v>439069.48</v>
      </c>
      <c r="AF17" s="93">
        <v>496.68</v>
      </c>
      <c r="AG17" s="93">
        <v>318375.03999999998</v>
      </c>
      <c r="AH17" s="93">
        <v>341222.55</v>
      </c>
      <c r="AI17" s="93">
        <v>729133.48</v>
      </c>
      <c r="AJ17" s="93">
        <v>123674.55</v>
      </c>
      <c r="AK17" s="93">
        <v>352646.3</v>
      </c>
    </row>
    <row r="18" spans="1:37" ht="18" customHeight="1" x14ac:dyDescent="0.25">
      <c r="A18" s="2" t="s">
        <v>2</v>
      </c>
      <c r="B18" s="465" t="s">
        <v>396</v>
      </c>
      <c r="C18" s="385"/>
      <c r="D18" s="466">
        <v>22132607.84</v>
      </c>
      <c r="E18" s="385"/>
      <c r="F18" s="466">
        <v>18992069.02</v>
      </c>
      <c r="G18" s="385"/>
      <c r="H18" s="466">
        <v>1756038.49</v>
      </c>
      <c r="I18" s="374"/>
      <c r="J18" s="374"/>
      <c r="K18" s="385"/>
      <c r="L18" s="94">
        <v>837205.48</v>
      </c>
      <c r="M18" s="94">
        <v>1779061.64</v>
      </c>
      <c r="N18" s="94">
        <v>573967.07999999996</v>
      </c>
      <c r="O18" s="94">
        <v>418602.74</v>
      </c>
      <c r="P18" s="94">
        <v>837205.48</v>
      </c>
      <c r="Q18" s="94">
        <v>837205.48</v>
      </c>
      <c r="R18" s="94">
        <v>1860689.18</v>
      </c>
      <c r="S18" s="94">
        <v>2028130.27</v>
      </c>
      <c r="T18" s="94">
        <v>1744736.22</v>
      </c>
      <c r="U18" s="94">
        <v>992925.7</v>
      </c>
      <c r="V18" s="94">
        <v>167441.1</v>
      </c>
      <c r="W18" s="94">
        <v>1543388.3</v>
      </c>
      <c r="X18" s="94">
        <v>1033111.56</v>
      </c>
      <c r="Y18" s="94">
        <v>765205.81</v>
      </c>
      <c r="Z18" s="94">
        <v>1465109.59</v>
      </c>
      <c r="AA18" s="94">
        <v>352044.9</v>
      </c>
      <c r="AB18" s="94">
        <v>3140538.82</v>
      </c>
      <c r="AC18" s="94">
        <v>698339.01</v>
      </c>
      <c r="AD18" s="94">
        <v>137581.73000000001</v>
      </c>
      <c r="AE18" s="94">
        <v>439069.48</v>
      </c>
      <c r="AF18" s="94">
        <v>496.68</v>
      </c>
      <c r="AG18" s="94">
        <v>318375.03999999998</v>
      </c>
      <c r="AH18" s="94">
        <v>341222.55</v>
      </c>
      <c r="AI18" s="94">
        <v>729133.48</v>
      </c>
      <c r="AJ18" s="94">
        <v>123674.55</v>
      </c>
      <c r="AK18" s="94">
        <v>352646.3</v>
      </c>
    </row>
    <row r="19" spans="1:37" ht="18" customHeight="1" x14ac:dyDescent="0.25">
      <c r="A19" s="2" t="s">
        <v>2</v>
      </c>
      <c r="B19" s="380" t="s">
        <v>2</v>
      </c>
      <c r="C19" s="374"/>
      <c r="D19" s="380" t="s">
        <v>2</v>
      </c>
      <c r="E19" s="374"/>
      <c r="F19" s="380" t="s">
        <v>2</v>
      </c>
      <c r="G19" s="374"/>
      <c r="H19" s="454" t="s">
        <v>2</v>
      </c>
      <c r="I19" s="374"/>
      <c r="J19" s="374"/>
      <c r="K19" s="374"/>
      <c r="L19" s="88" t="s">
        <v>2</v>
      </c>
      <c r="M19" s="88" t="s">
        <v>2</v>
      </c>
      <c r="N19" s="88" t="s">
        <v>2</v>
      </c>
      <c r="O19" s="88" t="s">
        <v>2</v>
      </c>
      <c r="P19" s="88" t="s">
        <v>2</v>
      </c>
      <c r="Q19" s="88" t="s">
        <v>2</v>
      </c>
      <c r="R19" s="88" t="s">
        <v>2</v>
      </c>
      <c r="S19" s="88" t="s">
        <v>2</v>
      </c>
      <c r="T19" s="88" t="s">
        <v>2</v>
      </c>
      <c r="U19" s="88" t="s">
        <v>2</v>
      </c>
      <c r="V19" s="88" t="s">
        <v>2</v>
      </c>
      <c r="W19" s="88" t="s">
        <v>2</v>
      </c>
      <c r="X19" s="88" t="s">
        <v>2</v>
      </c>
      <c r="Y19" s="88" t="s">
        <v>2</v>
      </c>
      <c r="Z19" s="88" t="s">
        <v>2</v>
      </c>
      <c r="AA19" s="88" t="s">
        <v>2</v>
      </c>
      <c r="AB19" s="2" t="s">
        <v>2</v>
      </c>
      <c r="AC19" s="88" t="s">
        <v>2</v>
      </c>
      <c r="AD19" s="88" t="s">
        <v>2</v>
      </c>
      <c r="AE19" s="88" t="s">
        <v>2</v>
      </c>
      <c r="AF19" s="88" t="s">
        <v>2</v>
      </c>
      <c r="AG19" s="88" t="s">
        <v>2</v>
      </c>
      <c r="AH19" s="88" t="s">
        <v>2</v>
      </c>
      <c r="AI19" s="88" t="s">
        <v>2</v>
      </c>
      <c r="AJ19" s="88" t="s">
        <v>2</v>
      </c>
      <c r="AK19" s="88" t="s">
        <v>2</v>
      </c>
    </row>
    <row r="20" spans="1:37" ht="18" customHeight="1" x14ac:dyDescent="0.25">
      <c r="A20" s="2" t="s">
        <v>2</v>
      </c>
      <c r="B20" s="467" t="s">
        <v>397</v>
      </c>
      <c r="C20" s="385"/>
      <c r="D20" s="468" t="s">
        <v>115</v>
      </c>
      <c r="E20" s="385"/>
      <c r="F20" s="468" t="s">
        <v>284</v>
      </c>
      <c r="G20" s="385"/>
      <c r="H20" s="468" t="s">
        <v>285</v>
      </c>
      <c r="I20" s="374"/>
      <c r="J20" s="374"/>
      <c r="K20" s="385"/>
      <c r="L20" s="92" t="s">
        <v>286</v>
      </c>
      <c r="M20" s="92" t="s">
        <v>287</v>
      </c>
      <c r="N20" s="92" t="s">
        <v>288</v>
      </c>
      <c r="O20" s="92" t="s">
        <v>289</v>
      </c>
      <c r="P20" s="92" t="s">
        <v>290</v>
      </c>
      <c r="Q20" s="92" t="s">
        <v>291</v>
      </c>
      <c r="R20" s="92" t="s">
        <v>292</v>
      </c>
      <c r="S20" s="92" t="s">
        <v>293</v>
      </c>
      <c r="T20" s="92" t="s">
        <v>294</v>
      </c>
      <c r="U20" s="92" t="s">
        <v>295</v>
      </c>
      <c r="V20" s="92" t="s">
        <v>296</v>
      </c>
      <c r="W20" s="92" t="s">
        <v>297</v>
      </c>
      <c r="X20" s="92" t="s">
        <v>298</v>
      </c>
      <c r="Y20" s="92" t="s">
        <v>299</v>
      </c>
      <c r="Z20" s="92" t="s">
        <v>300</v>
      </c>
      <c r="AA20" s="92" t="s">
        <v>301</v>
      </c>
      <c r="AB20" s="92" t="s">
        <v>302</v>
      </c>
      <c r="AC20" s="92" t="s">
        <v>303</v>
      </c>
      <c r="AD20" s="92" t="s">
        <v>304</v>
      </c>
      <c r="AE20" s="92" t="s">
        <v>305</v>
      </c>
      <c r="AF20" s="92" t="s">
        <v>306</v>
      </c>
      <c r="AG20" s="92" t="s">
        <v>307</v>
      </c>
      <c r="AH20" s="92" t="s">
        <v>308</v>
      </c>
      <c r="AI20" s="92" t="s">
        <v>309</v>
      </c>
      <c r="AJ20" s="92" t="s">
        <v>310</v>
      </c>
      <c r="AK20" s="92" t="s">
        <v>311</v>
      </c>
    </row>
    <row r="21" spans="1:37" ht="18" customHeight="1" x14ac:dyDescent="0.25">
      <c r="A21" s="2" t="s">
        <v>2</v>
      </c>
      <c r="B21" s="463" t="s">
        <v>398</v>
      </c>
      <c r="C21" s="385"/>
      <c r="D21" s="469">
        <v>-956558.13</v>
      </c>
      <c r="E21" s="385"/>
      <c r="F21" s="469">
        <v>-890556.4</v>
      </c>
      <c r="G21" s="385"/>
      <c r="H21" s="469">
        <v>-50684.79</v>
      </c>
      <c r="I21" s="374"/>
      <c r="J21" s="374"/>
      <c r="K21" s="385"/>
      <c r="L21" s="95">
        <v>-24164.38</v>
      </c>
      <c r="M21" s="95">
        <v>-51349.31</v>
      </c>
      <c r="N21" s="95">
        <v>-391091.84</v>
      </c>
      <c r="O21" s="95">
        <v>-12082.19</v>
      </c>
      <c r="P21" s="95">
        <v>-24164.38</v>
      </c>
      <c r="Q21" s="95">
        <v>-21205.48</v>
      </c>
      <c r="R21" s="95">
        <v>-53705.34</v>
      </c>
      <c r="S21" s="95">
        <v>-51370.27</v>
      </c>
      <c r="T21" s="95">
        <v>-44192.22</v>
      </c>
      <c r="U21" s="95">
        <v>-25149.7</v>
      </c>
      <c r="V21" s="95">
        <v>-4372.6099999999997</v>
      </c>
      <c r="W21" s="95">
        <v>-39092.300000000003</v>
      </c>
      <c r="X21" s="95">
        <v>-29818.85</v>
      </c>
      <c r="Y21" s="95">
        <v>-22086.25</v>
      </c>
      <c r="Z21" s="95">
        <v>-37109.589999999997</v>
      </c>
      <c r="AA21" s="95">
        <v>-8916.9</v>
      </c>
      <c r="AB21" s="95">
        <v>-66001.73</v>
      </c>
      <c r="AC21" s="95">
        <v>-14676.33</v>
      </c>
      <c r="AD21" s="95">
        <v>-2891.43</v>
      </c>
      <c r="AE21" s="95">
        <v>-9227.51</v>
      </c>
      <c r="AF21" s="95">
        <v>-10.43</v>
      </c>
      <c r="AG21" s="95">
        <v>-6690.99</v>
      </c>
      <c r="AH21" s="95">
        <v>-7171.15</v>
      </c>
      <c r="AI21" s="95">
        <v>-15323.51</v>
      </c>
      <c r="AJ21" s="95">
        <v>-2599.15</v>
      </c>
      <c r="AK21" s="95">
        <v>-7411.23</v>
      </c>
    </row>
    <row r="22" spans="1:37" ht="18" customHeight="1" x14ac:dyDescent="0.25">
      <c r="A22" s="2" t="s">
        <v>2</v>
      </c>
      <c r="B22" s="380" t="s">
        <v>2</v>
      </c>
      <c r="C22" s="374"/>
      <c r="D22" s="380" t="s">
        <v>2</v>
      </c>
      <c r="E22" s="374"/>
      <c r="F22" s="380" t="s">
        <v>2</v>
      </c>
      <c r="G22" s="374"/>
      <c r="H22" s="454" t="s">
        <v>2</v>
      </c>
      <c r="I22" s="374"/>
      <c r="J22" s="374"/>
      <c r="K22" s="374"/>
      <c r="L22" s="88" t="s">
        <v>2</v>
      </c>
      <c r="M22" s="88" t="s">
        <v>2</v>
      </c>
      <c r="N22" s="88" t="s">
        <v>2</v>
      </c>
      <c r="O22" s="88" t="s">
        <v>2</v>
      </c>
      <c r="P22" s="88" t="s">
        <v>2</v>
      </c>
      <c r="Q22" s="88" t="s">
        <v>2</v>
      </c>
      <c r="R22" s="88" t="s">
        <v>2</v>
      </c>
      <c r="S22" s="88" t="s">
        <v>2</v>
      </c>
      <c r="T22" s="88" t="s">
        <v>2</v>
      </c>
      <c r="U22" s="88" t="s">
        <v>2</v>
      </c>
      <c r="V22" s="88" t="s">
        <v>2</v>
      </c>
      <c r="W22" s="88" t="s">
        <v>2</v>
      </c>
      <c r="X22" s="88" t="s">
        <v>2</v>
      </c>
      <c r="Y22" s="88" t="s">
        <v>2</v>
      </c>
      <c r="Z22" s="88" t="s">
        <v>2</v>
      </c>
      <c r="AA22" s="88" t="s">
        <v>2</v>
      </c>
      <c r="AB22" s="2" t="s">
        <v>2</v>
      </c>
      <c r="AC22" s="88" t="s">
        <v>2</v>
      </c>
      <c r="AD22" s="88" t="s">
        <v>2</v>
      </c>
      <c r="AE22" s="88" t="s">
        <v>2</v>
      </c>
      <c r="AF22" s="88" t="s">
        <v>2</v>
      </c>
      <c r="AG22" s="88" t="s">
        <v>2</v>
      </c>
      <c r="AH22" s="88" t="s">
        <v>2</v>
      </c>
      <c r="AI22" s="88" t="s">
        <v>2</v>
      </c>
      <c r="AJ22" s="88" t="s">
        <v>2</v>
      </c>
      <c r="AK22" s="88" t="s">
        <v>2</v>
      </c>
    </row>
    <row r="23" spans="1:37" ht="18" customHeight="1" x14ac:dyDescent="0.25">
      <c r="A23" s="2" t="s">
        <v>2</v>
      </c>
      <c r="B23" s="467" t="s">
        <v>399</v>
      </c>
      <c r="C23" s="385"/>
      <c r="D23" s="468" t="s">
        <v>115</v>
      </c>
      <c r="E23" s="385"/>
      <c r="F23" s="468" t="s">
        <v>284</v>
      </c>
      <c r="G23" s="385"/>
      <c r="H23" s="468" t="s">
        <v>285</v>
      </c>
      <c r="I23" s="374"/>
      <c r="J23" s="374"/>
      <c r="K23" s="385"/>
      <c r="L23" s="92" t="s">
        <v>286</v>
      </c>
      <c r="M23" s="92" t="s">
        <v>287</v>
      </c>
      <c r="N23" s="92" t="s">
        <v>288</v>
      </c>
      <c r="O23" s="92" t="s">
        <v>289</v>
      </c>
      <c r="P23" s="92" t="s">
        <v>290</v>
      </c>
      <c r="Q23" s="92" t="s">
        <v>291</v>
      </c>
      <c r="R23" s="92" t="s">
        <v>292</v>
      </c>
      <c r="S23" s="92" t="s">
        <v>293</v>
      </c>
      <c r="T23" s="92" t="s">
        <v>294</v>
      </c>
      <c r="U23" s="92" t="s">
        <v>295</v>
      </c>
      <c r="V23" s="92" t="s">
        <v>296</v>
      </c>
      <c r="W23" s="92" t="s">
        <v>297</v>
      </c>
      <c r="X23" s="92" t="s">
        <v>298</v>
      </c>
      <c r="Y23" s="92" t="s">
        <v>299</v>
      </c>
      <c r="Z23" s="92" t="s">
        <v>300</v>
      </c>
      <c r="AA23" s="92" t="s">
        <v>301</v>
      </c>
      <c r="AB23" s="92" t="s">
        <v>302</v>
      </c>
      <c r="AC23" s="92" t="s">
        <v>303</v>
      </c>
      <c r="AD23" s="92" t="s">
        <v>304</v>
      </c>
      <c r="AE23" s="92" t="s">
        <v>305</v>
      </c>
      <c r="AF23" s="92" t="s">
        <v>306</v>
      </c>
      <c r="AG23" s="92" t="s">
        <v>307</v>
      </c>
      <c r="AH23" s="92" t="s">
        <v>308</v>
      </c>
      <c r="AI23" s="92" t="s">
        <v>309</v>
      </c>
      <c r="AJ23" s="92" t="s">
        <v>310</v>
      </c>
      <c r="AK23" s="92" t="s">
        <v>311</v>
      </c>
    </row>
    <row r="24" spans="1:37" ht="18" customHeight="1" x14ac:dyDescent="0.25">
      <c r="A24" s="2" t="s">
        <v>2</v>
      </c>
      <c r="B24" s="463" t="s">
        <v>400</v>
      </c>
      <c r="C24" s="385"/>
      <c r="D24" s="471">
        <v>0</v>
      </c>
      <c r="E24" s="385"/>
      <c r="F24" s="471">
        <v>0</v>
      </c>
      <c r="G24" s="385"/>
      <c r="H24" s="471">
        <v>0</v>
      </c>
      <c r="I24" s="374"/>
      <c r="J24" s="374"/>
      <c r="K24" s="385"/>
      <c r="L24" s="96">
        <v>0</v>
      </c>
      <c r="M24" s="96">
        <v>0</v>
      </c>
      <c r="N24" s="96">
        <v>0</v>
      </c>
      <c r="O24" s="96">
        <v>0</v>
      </c>
      <c r="P24" s="96">
        <v>0</v>
      </c>
      <c r="Q24" s="96">
        <v>0</v>
      </c>
      <c r="R24" s="96">
        <v>0</v>
      </c>
      <c r="S24" s="96">
        <v>0</v>
      </c>
      <c r="T24" s="96">
        <v>0</v>
      </c>
      <c r="U24" s="96">
        <v>0</v>
      </c>
      <c r="V24" s="96">
        <v>0</v>
      </c>
      <c r="W24" s="96">
        <v>0</v>
      </c>
      <c r="X24" s="96">
        <v>0</v>
      </c>
      <c r="Y24" s="96">
        <v>0</v>
      </c>
      <c r="Z24" s="96">
        <v>0</v>
      </c>
      <c r="AA24" s="96">
        <v>0</v>
      </c>
      <c r="AB24" s="96">
        <v>0</v>
      </c>
      <c r="AC24" s="96">
        <v>0</v>
      </c>
      <c r="AD24" s="96">
        <v>0</v>
      </c>
      <c r="AE24" s="96">
        <v>0</v>
      </c>
      <c r="AF24" s="96">
        <v>0</v>
      </c>
      <c r="AG24" s="96">
        <v>0</v>
      </c>
      <c r="AH24" s="96">
        <v>0</v>
      </c>
      <c r="AI24" s="96">
        <v>0</v>
      </c>
      <c r="AJ24" s="96">
        <v>0</v>
      </c>
      <c r="AK24" s="96">
        <v>0</v>
      </c>
    </row>
    <row r="25" spans="1:37" ht="18" customHeight="1" x14ac:dyDescent="0.25">
      <c r="A25" s="2" t="s">
        <v>2</v>
      </c>
      <c r="B25" s="465" t="s">
        <v>401</v>
      </c>
      <c r="C25" s="385"/>
      <c r="D25" s="470">
        <v>0</v>
      </c>
      <c r="E25" s="385"/>
      <c r="F25" s="470">
        <v>0</v>
      </c>
      <c r="G25" s="385"/>
      <c r="H25" s="470">
        <v>0</v>
      </c>
      <c r="I25" s="374"/>
      <c r="J25" s="374"/>
      <c r="K25" s="385"/>
      <c r="L25" s="97">
        <v>0</v>
      </c>
      <c r="M25" s="97">
        <v>0</v>
      </c>
      <c r="N25" s="97">
        <v>0</v>
      </c>
      <c r="O25" s="97">
        <v>0</v>
      </c>
      <c r="P25" s="97">
        <v>0</v>
      </c>
      <c r="Q25" s="97">
        <v>0</v>
      </c>
      <c r="R25" s="97">
        <v>0</v>
      </c>
      <c r="S25" s="97">
        <v>0</v>
      </c>
      <c r="T25" s="97">
        <v>0</v>
      </c>
      <c r="U25" s="97">
        <v>0</v>
      </c>
      <c r="V25" s="97">
        <v>0</v>
      </c>
      <c r="W25" s="97">
        <v>0</v>
      </c>
      <c r="X25" s="97">
        <v>0</v>
      </c>
      <c r="Y25" s="97">
        <v>0</v>
      </c>
      <c r="Z25" s="97">
        <v>0</v>
      </c>
      <c r="AA25" s="97">
        <v>0</v>
      </c>
      <c r="AB25" s="97">
        <v>0</v>
      </c>
      <c r="AC25" s="97">
        <v>0</v>
      </c>
      <c r="AD25" s="97">
        <v>0</v>
      </c>
      <c r="AE25" s="97">
        <v>0</v>
      </c>
      <c r="AF25" s="97">
        <v>0</v>
      </c>
      <c r="AG25" s="97">
        <v>0</v>
      </c>
      <c r="AH25" s="97">
        <v>0</v>
      </c>
      <c r="AI25" s="97">
        <v>0</v>
      </c>
      <c r="AJ25" s="97">
        <v>0</v>
      </c>
      <c r="AK25" s="97">
        <v>0</v>
      </c>
    </row>
    <row r="26" spans="1:37" ht="18" customHeight="1" x14ac:dyDescent="0.25">
      <c r="A26" s="2" t="s">
        <v>2</v>
      </c>
      <c r="B26" s="380" t="s">
        <v>2</v>
      </c>
      <c r="C26" s="374"/>
      <c r="D26" s="380" t="s">
        <v>2</v>
      </c>
      <c r="E26" s="374"/>
      <c r="F26" s="380" t="s">
        <v>2</v>
      </c>
      <c r="G26" s="374"/>
      <c r="H26" s="454" t="s">
        <v>2</v>
      </c>
      <c r="I26" s="374"/>
      <c r="J26" s="374"/>
      <c r="K26" s="374"/>
      <c r="L26" s="88" t="s">
        <v>2</v>
      </c>
      <c r="M26" s="88" t="s">
        <v>2</v>
      </c>
      <c r="N26" s="88" t="s">
        <v>2</v>
      </c>
      <c r="O26" s="88" t="s">
        <v>2</v>
      </c>
      <c r="P26" s="88" t="s">
        <v>2</v>
      </c>
      <c r="Q26" s="88" t="s">
        <v>2</v>
      </c>
      <c r="R26" s="88" t="s">
        <v>2</v>
      </c>
      <c r="S26" s="88" t="s">
        <v>2</v>
      </c>
      <c r="T26" s="88" t="s">
        <v>2</v>
      </c>
      <c r="U26" s="88" t="s">
        <v>2</v>
      </c>
      <c r="V26" s="88" t="s">
        <v>2</v>
      </c>
      <c r="W26" s="88" t="s">
        <v>2</v>
      </c>
      <c r="X26" s="88" t="s">
        <v>2</v>
      </c>
      <c r="Y26" s="88" t="s">
        <v>2</v>
      </c>
      <c r="Z26" s="88" t="s">
        <v>2</v>
      </c>
      <c r="AA26" s="88" t="s">
        <v>2</v>
      </c>
      <c r="AB26" s="2" t="s">
        <v>2</v>
      </c>
      <c r="AC26" s="88" t="s">
        <v>2</v>
      </c>
      <c r="AD26" s="88" t="s">
        <v>2</v>
      </c>
      <c r="AE26" s="88" t="s">
        <v>2</v>
      </c>
      <c r="AF26" s="88" t="s">
        <v>2</v>
      </c>
      <c r="AG26" s="88" t="s">
        <v>2</v>
      </c>
      <c r="AH26" s="88" t="s">
        <v>2</v>
      </c>
      <c r="AI26" s="88" t="s">
        <v>2</v>
      </c>
      <c r="AJ26" s="88" t="s">
        <v>2</v>
      </c>
      <c r="AK26" s="88" t="s">
        <v>2</v>
      </c>
    </row>
    <row r="27" spans="1:37" ht="18" customHeight="1" x14ac:dyDescent="0.25">
      <c r="A27" s="2" t="s">
        <v>2</v>
      </c>
      <c r="B27" s="467" t="s">
        <v>402</v>
      </c>
      <c r="C27" s="385"/>
      <c r="D27" s="468" t="s">
        <v>115</v>
      </c>
      <c r="E27" s="385"/>
      <c r="F27" s="468" t="s">
        <v>284</v>
      </c>
      <c r="G27" s="385"/>
      <c r="H27" s="468" t="s">
        <v>285</v>
      </c>
      <c r="I27" s="374"/>
      <c r="J27" s="374"/>
      <c r="K27" s="385"/>
      <c r="L27" s="92" t="s">
        <v>286</v>
      </c>
      <c r="M27" s="92" t="s">
        <v>287</v>
      </c>
      <c r="N27" s="92" t="s">
        <v>288</v>
      </c>
      <c r="O27" s="92" t="s">
        <v>289</v>
      </c>
      <c r="P27" s="92" t="s">
        <v>290</v>
      </c>
      <c r="Q27" s="92" t="s">
        <v>291</v>
      </c>
      <c r="R27" s="92" t="s">
        <v>292</v>
      </c>
      <c r="S27" s="92" t="s">
        <v>293</v>
      </c>
      <c r="T27" s="92" t="s">
        <v>294</v>
      </c>
      <c r="U27" s="92" t="s">
        <v>295</v>
      </c>
      <c r="V27" s="92" t="s">
        <v>296</v>
      </c>
      <c r="W27" s="92" t="s">
        <v>297</v>
      </c>
      <c r="X27" s="92" t="s">
        <v>298</v>
      </c>
      <c r="Y27" s="92" t="s">
        <v>299</v>
      </c>
      <c r="Z27" s="92" t="s">
        <v>300</v>
      </c>
      <c r="AA27" s="92" t="s">
        <v>301</v>
      </c>
      <c r="AB27" s="92" t="s">
        <v>302</v>
      </c>
      <c r="AC27" s="92" t="s">
        <v>303</v>
      </c>
      <c r="AD27" s="92" t="s">
        <v>304</v>
      </c>
      <c r="AE27" s="92" t="s">
        <v>305</v>
      </c>
      <c r="AF27" s="92" t="s">
        <v>306</v>
      </c>
      <c r="AG27" s="92" t="s">
        <v>307</v>
      </c>
      <c r="AH27" s="92" t="s">
        <v>308</v>
      </c>
      <c r="AI27" s="92" t="s">
        <v>309</v>
      </c>
      <c r="AJ27" s="92" t="s">
        <v>310</v>
      </c>
      <c r="AK27" s="92" t="s">
        <v>311</v>
      </c>
    </row>
    <row r="28" spans="1:37" ht="18" customHeight="1" x14ac:dyDescent="0.25">
      <c r="B28" s="465" t="s">
        <v>403</v>
      </c>
      <c r="C28" s="385"/>
      <c r="D28" s="470">
        <v>5747100000</v>
      </c>
      <c r="E28" s="385"/>
      <c r="F28" s="470">
        <v>5006300000</v>
      </c>
      <c r="G28" s="385"/>
      <c r="H28" s="470">
        <v>435900000</v>
      </c>
      <c r="I28" s="374"/>
      <c r="J28" s="374"/>
      <c r="K28" s="385"/>
      <c r="L28" s="97">
        <v>200000000</v>
      </c>
      <c r="M28" s="97">
        <v>425000000</v>
      </c>
      <c r="N28" s="97">
        <v>225000000</v>
      </c>
      <c r="O28" s="97">
        <v>100000000</v>
      </c>
      <c r="P28" s="97">
        <v>200000000</v>
      </c>
      <c r="Q28" s="97">
        <v>200000000</v>
      </c>
      <c r="R28" s="97">
        <v>444500000</v>
      </c>
      <c r="S28" s="97">
        <v>552000000</v>
      </c>
      <c r="T28" s="97">
        <v>422300000</v>
      </c>
      <c r="U28" s="97">
        <v>311600000</v>
      </c>
      <c r="V28" s="97">
        <v>40000000</v>
      </c>
      <c r="W28" s="97">
        <v>480000000</v>
      </c>
      <c r="X28" s="97">
        <v>300000000</v>
      </c>
      <c r="Y28" s="97">
        <v>220000000</v>
      </c>
      <c r="Z28" s="97">
        <v>350000000</v>
      </c>
      <c r="AA28" s="97">
        <v>100000000</v>
      </c>
      <c r="AB28" s="97">
        <v>740800000</v>
      </c>
      <c r="AC28" s="97">
        <v>140600000</v>
      </c>
      <c r="AD28" s="97">
        <v>27700000</v>
      </c>
      <c r="AE28" s="97">
        <v>88400000</v>
      </c>
      <c r="AF28" s="97">
        <v>20000000</v>
      </c>
      <c r="AG28" s="97">
        <v>64100000</v>
      </c>
      <c r="AH28" s="97">
        <v>70000000</v>
      </c>
      <c r="AI28" s="97">
        <v>200000000</v>
      </c>
      <c r="AJ28" s="97">
        <v>30000000</v>
      </c>
      <c r="AK28" s="97">
        <v>100000000</v>
      </c>
    </row>
    <row r="29" spans="1:37" ht="18" customHeight="1" x14ac:dyDescent="0.25">
      <c r="A29" s="2" t="s">
        <v>2</v>
      </c>
      <c r="B29" s="472" t="s">
        <v>404</v>
      </c>
      <c r="C29" s="385"/>
      <c r="D29" s="473">
        <v>5257200000</v>
      </c>
      <c r="E29" s="385"/>
      <c r="F29" s="473">
        <v>4624900000</v>
      </c>
      <c r="G29" s="385"/>
      <c r="H29" s="473">
        <v>419500000</v>
      </c>
      <c r="I29" s="374"/>
      <c r="J29" s="374"/>
      <c r="K29" s="385"/>
      <c r="L29" s="98">
        <v>200000000</v>
      </c>
      <c r="M29" s="98">
        <v>425000000</v>
      </c>
      <c r="N29" s="98">
        <v>225000000</v>
      </c>
      <c r="O29" s="98">
        <v>100000000</v>
      </c>
      <c r="P29" s="98">
        <v>200000000</v>
      </c>
      <c r="Q29" s="98">
        <v>200000000</v>
      </c>
      <c r="R29" s="98">
        <v>444500000</v>
      </c>
      <c r="S29" s="98">
        <v>484500000</v>
      </c>
      <c r="T29" s="98">
        <v>416800000</v>
      </c>
      <c r="U29" s="98">
        <v>237200000</v>
      </c>
      <c r="V29" s="98">
        <v>40000000</v>
      </c>
      <c r="W29" s="98">
        <v>368700000</v>
      </c>
      <c r="X29" s="98">
        <v>246800000</v>
      </c>
      <c r="Y29" s="98">
        <v>182800000</v>
      </c>
      <c r="Z29" s="98">
        <v>350000000</v>
      </c>
      <c r="AA29" s="98">
        <v>84100000</v>
      </c>
      <c r="AB29" s="98">
        <v>632300000</v>
      </c>
      <c r="AC29" s="98">
        <v>140600000</v>
      </c>
      <c r="AD29" s="98">
        <v>27700000</v>
      </c>
      <c r="AE29" s="98">
        <v>88400000</v>
      </c>
      <c r="AF29" s="98">
        <v>100000</v>
      </c>
      <c r="AG29" s="98">
        <v>64100000</v>
      </c>
      <c r="AH29" s="98">
        <v>68700000</v>
      </c>
      <c r="AI29" s="98">
        <v>146800000</v>
      </c>
      <c r="AJ29" s="98">
        <v>24900000</v>
      </c>
      <c r="AK29" s="98">
        <v>71000000</v>
      </c>
    </row>
    <row r="30" spans="1:37" ht="18" customHeight="1" x14ac:dyDescent="0.25">
      <c r="A30" s="2" t="s">
        <v>2</v>
      </c>
      <c r="B30" s="465" t="s">
        <v>405</v>
      </c>
      <c r="C30" s="385"/>
      <c r="D30" s="474">
        <v>5177291753.3800001</v>
      </c>
      <c r="E30" s="385"/>
      <c r="F30" s="474">
        <v>4544991753.3800001</v>
      </c>
      <c r="G30" s="385"/>
      <c r="H30" s="474">
        <v>419500000</v>
      </c>
      <c r="I30" s="374"/>
      <c r="J30" s="374"/>
      <c r="K30" s="385"/>
      <c r="L30" s="99">
        <v>200000000</v>
      </c>
      <c r="M30" s="99">
        <v>425000000</v>
      </c>
      <c r="N30" s="99">
        <v>145091753.38</v>
      </c>
      <c r="O30" s="99">
        <v>100000000</v>
      </c>
      <c r="P30" s="99">
        <v>200000000</v>
      </c>
      <c r="Q30" s="99">
        <v>200000000</v>
      </c>
      <c r="R30" s="99">
        <v>444500000</v>
      </c>
      <c r="S30" s="99">
        <v>484500000</v>
      </c>
      <c r="T30" s="99">
        <v>416800000</v>
      </c>
      <c r="U30" s="99">
        <v>237200000</v>
      </c>
      <c r="V30" s="99">
        <v>40000000</v>
      </c>
      <c r="W30" s="99">
        <v>368700000</v>
      </c>
      <c r="X30" s="99">
        <v>246800000</v>
      </c>
      <c r="Y30" s="99">
        <v>182800000</v>
      </c>
      <c r="Z30" s="99">
        <v>350000000</v>
      </c>
      <c r="AA30" s="99">
        <v>84100000</v>
      </c>
      <c r="AB30" s="99">
        <v>632300000</v>
      </c>
      <c r="AC30" s="99">
        <v>140600000</v>
      </c>
      <c r="AD30" s="99">
        <v>27700000</v>
      </c>
      <c r="AE30" s="99">
        <v>88400000</v>
      </c>
      <c r="AF30" s="99">
        <v>100000</v>
      </c>
      <c r="AG30" s="99">
        <v>64100000</v>
      </c>
      <c r="AH30" s="99">
        <v>68700000</v>
      </c>
      <c r="AI30" s="99">
        <v>146800000</v>
      </c>
      <c r="AJ30" s="99">
        <v>24900000</v>
      </c>
      <c r="AK30" s="99">
        <v>71000000</v>
      </c>
    </row>
    <row r="31" spans="1:37" ht="18" customHeight="1" x14ac:dyDescent="0.25">
      <c r="A31" s="2" t="s">
        <v>2</v>
      </c>
      <c r="B31" s="463" t="s">
        <v>406</v>
      </c>
      <c r="C31" s="385"/>
      <c r="D31" s="471">
        <v>0</v>
      </c>
      <c r="E31" s="385"/>
      <c r="F31" s="471">
        <v>0</v>
      </c>
      <c r="G31" s="385"/>
      <c r="H31" s="471">
        <v>0</v>
      </c>
      <c r="I31" s="374"/>
      <c r="J31" s="374"/>
      <c r="K31" s="385"/>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row>
    <row r="32" spans="1:37" ht="18" customHeight="1" x14ac:dyDescent="0.25">
      <c r="A32" s="2" t="s">
        <v>2</v>
      </c>
      <c r="B32" s="476" t="s">
        <v>407</v>
      </c>
      <c r="C32" s="385"/>
      <c r="D32" s="477">
        <v>-15419913.82</v>
      </c>
      <c r="E32" s="385"/>
      <c r="F32" s="477">
        <v>-15419913.82</v>
      </c>
      <c r="G32" s="385"/>
      <c r="H32" s="478">
        <v>0</v>
      </c>
      <c r="I32" s="374"/>
      <c r="J32" s="374"/>
      <c r="K32" s="385"/>
      <c r="L32" s="101">
        <v>0</v>
      </c>
      <c r="M32" s="101">
        <v>0</v>
      </c>
      <c r="N32" s="100">
        <v>-15419913.82</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row>
    <row r="33" spans="1:37" ht="18" customHeight="1" x14ac:dyDescent="0.25">
      <c r="A33" s="2" t="s">
        <v>2</v>
      </c>
      <c r="B33" s="463" t="s">
        <v>408</v>
      </c>
      <c r="C33" s="385"/>
      <c r="D33" s="471">
        <v>0</v>
      </c>
      <c r="E33" s="385"/>
      <c r="F33" s="471">
        <v>0</v>
      </c>
      <c r="G33" s="385"/>
      <c r="H33" s="471">
        <v>0</v>
      </c>
      <c r="I33" s="374"/>
      <c r="J33" s="374"/>
      <c r="K33" s="385"/>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row>
    <row r="34" spans="1:37" ht="18" customHeight="1" x14ac:dyDescent="0.25">
      <c r="A34" s="2" t="s">
        <v>2</v>
      </c>
      <c r="B34" s="467" t="s">
        <v>409</v>
      </c>
      <c r="C34" s="385"/>
      <c r="D34" s="475">
        <v>5161871839.5600004</v>
      </c>
      <c r="E34" s="385"/>
      <c r="F34" s="475">
        <v>4529571839.5600004</v>
      </c>
      <c r="G34" s="385"/>
      <c r="H34" s="475">
        <v>419500000</v>
      </c>
      <c r="I34" s="374"/>
      <c r="J34" s="374"/>
      <c r="K34" s="385"/>
      <c r="L34" s="102">
        <v>200000000</v>
      </c>
      <c r="M34" s="102">
        <v>425000000</v>
      </c>
      <c r="N34" s="102">
        <v>129671839.56</v>
      </c>
      <c r="O34" s="102">
        <v>100000000</v>
      </c>
      <c r="P34" s="102">
        <v>200000000</v>
      </c>
      <c r="Q34" s="102">
        <v>200000000</v>
      </c>
      <c r="R34" s="102">
        <v>444500000</v>
      </c>
      <c r="S34" s="102">
        <v>484500000</v>
      </c>
      <c r="T34" s="102">
        <v>416800000</v>
      </c>
      <c r="U34" s="102">
        <v>237200000</v>
      </c>
      <c r="V34" s="102">
        <v>40000000</v>
      </c>
      <c r="W34" s="102">
        <v>368700000</v>
      </c>
      <c r="X34" s="102">
        <v>246800000</v>
      </c>
      <c r="Y34" s="102">
        <v>182800000</v>
      </c>
      <c r="Z34" s="102">
        <v>350000000</v>
      </c>
      <c r="AA34" s="102">
        <v>84100000</v>
      </c>
      <c r="AB34" s="102">
        <v>632300000</v>
      </c>
      <c r="AC34" s="102">
        <v>140600000</v>
      </c>
      <c r="AD34" s="102">
        <v>27700000</v>
      </c>
      <c r="AE34" s="102">
        <v>88400000</v>
      </c>
      <c r="AF34" s="102">
        <v>100000</v>
      </c>
      <c r="AG34" s="102">
        <v>64100000</v>
      </c>
      <c r="AH34" s="102">
        <v>68700000</v>
      </c>
      <c r="AI34" s="102">
        <v>146800000</v>
      </c>
      <c r="AJ34" s="102">
        <v>24900000</v>
      </c>
      <c r="AK34" s="102">
        <v>71000000</v>
      </c>
    </row>
    <row r="35" spans="1:37" ht="18" customHeight="1" x14ac:dyDescent="0.25">
      <c r="A35" s="2" t="s">
        <v>2</v>
      </c>
      <c r="B35" s="380" t="s">
        <v>2</v>
      </c>
      <c r="C35" s="374"/>
      <c r="D35" s="380" t="s">
        <v>2</v>
      </c>
      <c r="E35" s="374"/>
      <c r="F35" s="380" t="s">
        <v>2</v>
      </c>
      <c r="G35" s="374"/>
      <c r="H35" s="454" t="s">
        <v>2</v>
      </c>
      <c r="I35" s="374"/>
      <c r="J35" s="374"/>
      <c r="K35" s="374"/>
      <c r="L35" s="88" t="s">
        <v>2</v>
      </c>
      <c r="M35" s="88" t="s">
        <v>2</v>
      </c>
      <c r="N35" s="88" t="s">
        <v>2</v>
      </c>
      <c r="O35" s="88" t="s">
        <v>2</v>
      </c>
      <c r="P35" s="88" t="s">
        <v>2</v>
      </c>
      <c r="Q35" s="88" t="s">
        <v>2</v>
      </c>
      <c r="R35" s="88" t="s">
        <v>2</v>
      </c>
      <c r="S35" s="88" t="s">
        <v>2</v>
      </c>
      <c r="T35" s="88" t="s">
        <v>2</v>
      </c>
      <c r="U35" s="88" t="s">
        <v>2</v>
      </c>
      <c r="V35" s="88" t="s">
        <v>2</v>
      </c>
      <c r="W35" s="88" t="s">
        <v>2</v>
      </c>
      <c r="X35" s="88" t="s">
        <v>2</v>
      </c>
      <c r="Y35" s="88" t="s">
        <v>2</v>
      </c>
      <c r="Z35" s="88" t="s">
        <v>2</v>
      </c>
      <c r="AA35" s="88" t="s">
        <v>2</v>
      </c>
      <c r="AB35" s="2" t="s">
        <v>2</v>
      </c>
      <c r="AC35" s="88" t="s">
        <v>2</v>
      </c>
      <c r="AD35" s="88" t="s">
        <v>2</v>
      </c>
      <c r="AE35" s="88" t="s">
        <v>2</v>
      </c>
      <c r="AF35" s="88" t="s">
        <v>2</v>
      </c>
      <c r="AG35" s="88" t="s">
        <v>2</v>
      </c>
      <c r="AH35" s="88" t="s">
        <v>2</v>
      </c>
      <c r="AI35" s="88" t="s">
        <v>2</v>
      </c>
      <c r="AJ35" s="88" t="s">
        <v>2</v>
      </c>
      <c r="AK35" s="88" t="s">
        <v>2</v>
      </c>
    </row>
    <row r="36" spans="1:37" ht="18" customHeight="1" x14ac:dyDescent="0.25">
      <c r="A36" s="2" t="s">
        <v>2</v>
      </c>
      <c r="B36" s="481" t="s">
        <v>410</v>
      </c>
      <c r="C36" s="385"/>
      <c r="D36" s="468" t="s">
        <v>115</v>
      </c>
      <c r="E36" s="385"/>
      <c r="F36" s="468" t="s">
        <v>284</v>
      </c>
      <c r="G36" s="385"/>
      <c r="H36" s="468" t="s">
        <v>285</v>
      </c>
      <c r="I36" s="374"/>
      <c r="J36" s="374"/>
      <c r="K36" s="385"/>
      <c r="L36" s="92" t="s">
        <v>286</v>
      </c>
      <c r="M36" s="92" t="s">
        <v>287</v>
      </c>
      <c r="N36" s="92" t="s">
        <v>288</v>
      </c>
      <c r="O36" s="92" t="s">
        <v>289</v>
      </c>
      <c r="P36" s="92" t="s">
        <v>290</v>
      </c>
      <c r="Q36" s="92" t="s">
        <v>291</v>
      </c>
      <c r="R36" s="92" t="s">
        <v>292</v>
      </c>
      <c r="S36" s="92" t="s">
        <v>293</v>
      </c>
      <c r="T36" s="92" t="s">
        <v>294</v>
      </c>
      <c r="U36" s="92" t="s">
        <v>295</v>
      </c>
      <c r="V36" s="92" t="s">
        <v>296</v>
      </c>
      <c r="W36" s="92" t="s">
        <v>297</v>
      </c>
      <c r="X36" s="92" t="s">
        <v>298</v>
      </c>
      <c r="Y36" s="92" t="s">
        <v>299</v>
      </c>
      <c r="Z36" s="92" t="s">
        <v>300</v>
      </c>
      <c r="AA36" s="92" t="s">
        <v>301</v>
      </c>
      <c r="AB36" s="92" t="s">
        <v>302</v>
      </c>
      <c r="AC36" s="92" t="s">
        <v>303</v>
      </c>
      <c r="AD36" s="92" t="s">
        <v>304</v>
      </c>
      <c r="AE36" s="92" t="s">
        <v>305</v>
      </c>
      <c r="AF36" s="92" t="s">
        <v>306</v>
      </c>
      <c r="AG36" s="92" t="s">
        <v>307</v>
      </c>
      <c r="AH36" s="92" t="s">
        <v>308</v>
      </c>
      <c r="AI36" s="92" t="s">
        <v>309</v>
      </c>
      <c r="AJ36" s="92" t="s">
        <v>310</v>
      </c>
      <c r="AK36" s="92" t="s">
        <v>311</v>
      </c>
    </row>
    <row r="37" spans="1:37" ht="18" customHeight="1" x14ac:dyDescent="0.25">
      <c r="A37" s="2" t="s">
        <v>2</v>
      </c>
      <c r="B37" s="463" t="s">
        <v>411</v>
      </c>
      <c r="C37" s="385"/>
      <c r="D37" s="479">
        <v>22132607.84</v>
      </c>
      <c r="E37" s="385"/>
      <c r="F37" s="479">
        <v>18992069.02</v>
      </c>
      <c r="G37" s="385"/>
      <c r="H37" s="479">
        <v>1756038.49</v>
      </c>
      <c r="I37" s="374"/>
      <c r="J37" s="374"/>
      <c r="K37" s="385"/>
      <c r="L37" s="103">
        <v>837205.48</v>
      </c>
      <c r="M37" s="103">
        <v>1779061.64</v>
      </c>
      <c r="N37" s="103">
        <v>573967.07999999996</v>
      </c>
      <c r="O37" s="103">
        <v>418602.74</v>
      </c>
      <c r="P37" s="103">
        <v>837205.48</v>
      </c>
      <c r="Q37" s="103">
        <v>837205.48</v>
      </c>
      <c r="R37" s="103">
        <v>1860689.18</v>
      </c>
      <c r="S37" s="103">
        <v>2028130.27</v>
      </c>
      <c r="T37" s="103">
        <v>1744736.22</v>
      </c>
      <c r="U37" s="103">
        <v>992925.7</v>
      </c>
      <c r="V37" s="103">
        <v>167441.1</v>
      </c>
      <c r="W37" s="103">
        <v>1543388.3</v>
      </c>
      <c r="X37" s="103">
        <v>1033111.56</v>
      </c>
      <c r="Y37" s="103">
        <v>765205.81</v>
      </c>
      <c r="Z37" s="103">
        <v>1465109.59</v>
      </c>
      <c r="AA37" s="103">
        <v>352044.9</v>
      </c>
      <c r="AB37" s="103">
        <v>3140538.82</v>
      </c>
      <c r="AC37" s="103">
        <v>698339.01</v>
      </c>
      <c r="AD37" s="103">
        <v>137581.73000000001</v>
      </c>
      <c r="AE37" s="103">
        <v>439069.48</v>
      </c>
      <c r="AF37" s="103">
        <v>496.68</v>
      </c>
      <c r="AG37" s="103">
        <v>318375.03999999998</v>
      </c>
      <c r="AH37" s="103">
        <v>341222.55</v>
      </c>
      <c r="AI37" s="103">
        <v>729133.48</v>
      </c>
      <c r="AJ37" s="103">
        <v>123674.55</v>
      </c>
      <c r="AK37" s="103">
        <v>352646.3</v>
      </c>
    </row>
    <row r="38" spans="1:37" ht="18" customHeight="1" x14ac:dyDescent="0.25">
      <c r="A38" s="2" t="s">
        <v>2</v>
      </c>
      <c r="B38" s="465" t="s">
        <v>412</v>
      </c>
      <c r="C38" s="385"/>
      <c r="D38" s="480">
        <v>15419913.82</v>
      </c>
      <c r="E38" s="385"/>
      <c r="F38" s="480">
        <v>15419913.82</v>
      </c>
      <c r="G38" s="385"/>
      <c r="H38" s="480">
        <v>0</v>
      </c>
      <c r="I38" s="374"/>
      <c r="J38" s="374"/>
      <c r="K38" s="385"/>
      <c r="L38" s="104">
        <v>0</v>
      </c>
      <c r="M38" s="104">
        <v>0</v>
      </c>
      <c r="N38" s="104">
        <v>15419913.82</v>
      </c>
      <c r="O38" s="104">
        <v>0</v>
      </c>
      <c r="P38" s="104">
        <v>0</v>
      </c>
      <c r="Q38" s="104">
        <v>0</v>
      </c>
      <c r="R38" s="104">
        <v>0</v>
      </c>
      <c r="S38" s="104">
        <v>0</v>
      </c>
      <c r="T38" s="104">
        <v>0</v>
      </c>
      <c r="U38" s="104">
        <v>0</v>
      </c>
      <c r="V38" s="104">
        <v>0</v>
      </c>
      <c r="W38" s="104">
        <v>0</v>
      </c>
      <c r="X38" s="104">
        <v>0</v>
      </c>
      <c r="Y38" s="104">
        <v>0</v>
      </c>
      <c r="Z38" s="104">
        <v>0</v>
      </c>
      <c r="AA38" s="104">
        <v>0</v>
      </c>
      <c r="AB38" s="104">
        <v>0</v>
      </c>
      <c r="AC38" s="104">
        <v>0</v>
      </c>
      <c r="AD38" s="104">
        <v>0</v>
      </c>
      <c r="AE38" s="104">
        <v>0</v>
      </c>
      <c r="AF38" s="104">
        <v>0</v>
      </c>
      <c r="AG38" s="104">
        <v>0</v>
      </c>
      <c r="AH38" s="104">
        <v>0</v>
      </c>
      <c r="AI38" s="104">
        <v>0</v>
      </c>
      <c r="AJ38" s="104">
        <v>0</v>
      </c>
      <c r="AK38" s="104">
        <v>0</v>
      </c>
    </row>
    <row r="39" spans="1:37" ht="18" customHeight="1" x14ac:dyDescent="0.25">
      <c r="A39" s="2" t="s">
        <v>2</v>
      </c>
      <c r="B39" s="481" t="s">
        <v>115</v>
      </c>
      <c r="C39" s="385"/>
      <c r="D39" s="475">
        <v>37552521.659999996</v>
      </c>
      <c r="E39" s="385"/>
      <c r="F39" s="475">
        <v>34411982.840000004</v>
      </c>
      <c r="G39" s="385"/>
      <c r="H39" s="475">
        <v>1756038.49</v>
      </c>
      <c r="I39" s="374"/>
      <c r="J39" s="374"/>
      <c r="K39" s="385"/>
      <c r="L39" s="102">
        <v>837205.48</v>
      </c>
      <c r="M39" s="102">
        <v>1779061.64</v>
      </c>
      <c r="N39" s="102">
        <v>15993880.9</v>
      </c>
      <c r="O39" s="102">
        <v>418602.74</v>
      </c>
      <c r="P39" s="102">
        <v>837205.48</v>
      </c>
      <c r="Q39" s="102">
        <v>837205.48</v>
      </c>
      <c r="R39" s="102">
        <v>1860689.18</v>
      </c>
      <c r="S39" s="102">
        <v>2028130.27</v>
      </c>
      <c r="T39" s="102">
        <v>1744736.22</v>
      </c>
      <c r="U39" s="102">
        <v>992925.7</v>
      </c>
      <c r="V39" s="102">
        <v>167441.1</v>
      </c>
      <c r="W39" s="102">
        <v>1543388.3</v>
      </c>
      <c r="X39" s="102">
        <v>1033111.56</v>
      </c>
      <c r="Y39" s="102">
        <v>765205.81</v>
      </c>
      <c r="Z39" s="102">
        <v>1465109.59</v>
      </c>
      <c r="AA39" s="102">
        <v>352044.9</v>
      </c>
      <c r="AB39" s="102">
        <v>3140538.82</v>
      </c>
      <c r="AC39" s="102">
        <v>698339.01</v>
      </c>
      <c r="AD39" s="102">
        <v>137581.73000000001</v>
      </c>
      <c r="AE39" s="102">
        <v>439069.48</v>
      </c>
      <c r="AF39" s="102">
        <v>496.68</v>
      </c>
      <c r="AG39" s="102">
        <v>318375.03999999998</v>
      </c>
      <c r="AH39" s="102">
        <v>341222.55</v>
      </c>
      <c r="AI39" s="102">
        <v>729133.48</v>
      </c>
      <c r="AJ39" s="102">
        <v>123674.55</v>
      </c>
      <c r="AK39" s="102">
        <v>352646.3</v>
      </c>
    </row>
    <row r="40" spans="1:37" ht="18" customHeight="1" x14ac:dyDescent="0.25">
      <c r="A40" s="2" t="s">
        <v>2</v>
      </c>
      <c r="B40" s="380" t="s">
        <v>2</v>
      </c>
      <c r="C40" s="374"/>
      <c r="D40" s="380" t="s">
        <v>2</v>
      </c>
      <c r="E40" s="374"/>
      <c r="F40" s="380" t="s">
        <v>2</v>
      </c>
      <c r="G40" s="374"/>
      <c r="H40" s="454" t="s">
        <v>2</v>
      </c>
      <c r="I40" s="374"/>
      <c r="J40" s="374"/>
      <c r="K40" s="374"/>
      <c r="L40" s="88" t="s">
        <v>2</v>
      </c>
      <c r="M40" s="88" t="s">
        <v>2</v>
      </c>
      <c r="N40" s="88" t="s">
        <v>2</v>
      </c>
      <c r="O40" s="88" t="s">
        <v>2</v>
      </c>
      <c r="P40" s="88" t="s">
        <v>2</v>
      </c>
      <c r="Q40" s="88" t="s">
        <v>2</v>
      </c>
      <c r="R40" s="88" t="s">
        <v>2</v>
      </c>
      <c r="S40" s="88" t="s">
        <v>2</v>
      </c>
      <c r="T40" s="88" t="s">
        <v>2</v>
      </c>
      <c r="U40" s="88" t="s">
        <v>2</v>
      </c>
      <c r="V40" s="88" t="s">
        <v>2</v>
      </c>
      <c r="W40" s="88" t="s">
        <v>2</v>
      </c>
      <c r="X40" s="88" t="s">
        <v>2</v>
      </c>
      <c r="Y40" s="88" t="s">
        <v>2</v>
      </c>
      <c r="Z40" s="88" t="s">
        <v>2</v>
      </c>
      <c r="AA40" s="88" t="s">
        <v>2</v>
      </c>
      <c r="AB40" s="2" t="s">
        <v>2</v>
      </c>
      <c r="AC40" s="88" t="s">
        <v>2</v>
      </c>
      <c r="AD40" s="88" t="s">
        <v>2</v>
      </c>
      <c r="AE40" s="88" t="s">
        <v>2</v>
      </c>
      <c r="AF40" s="88" t="s">
        <v>2</v>
      </c>
      <c r="AG40" s="88" t="s">
        <v>2</v>
      </c>
      <c r="AH40" s="88" t="s">
        <v>2</v>
      </c>
      <c r="AI40" s="88" t="s">
        <v>2</v>
      </c>
      <c r="AJ40" s="88" t="s">
        <v>2</v>
      </c>
      <c r="AK40" s="88" t="s">
        <v>2</v>
      </c>
    </row>
    <row r="41" spans="1:37" ht="18" customHeight="1" x14ac:dyDescent="0.25">
      <c r="A41" s="2" t="s">
        <v>2</v>
      </c>
      <c r="B41" s="467" t="s">
        <v>413</v>
      </c>
      <c r="C41" s="385"/>
      <c r="D41" s="468" t="s">
        <v>115</v>
      </c>
      <c r="E41" s="385"/>
      <c r="F41" s="468" t="s">
        <v>284</v>
      </c>
      <c r="G41" s="385"/>
      <c r="H41" s="468" t="s">
        <v>285</v>
      </c>
      <c r="I41" s="374"/>
      <c r="J41" s="374"/>
      <c r="K41" s="385"/>
      <c r="L41" s="92" t="s">
        <v>286</v>
      </c>
      <c r="M41" s="92" t="s">
        <v>287</v>
      </c>
      <c r="N41" s="92" t="s">
        <v>288</v>
      </c>
      <c r="O41" s="92" t="s">
        <v>289</v>
      </c>
      <c r="P41" s="92" t="s">
        <v>290</v>
      </c>
      <c r="Q41" s="92" t="s">
        <v>291</v>
      </c>
      <c r="R41" s="92" t="s">
        <v>292</v>
      </c>
      <c r="S41" s="92" t="s">
        <v>293</v>
      </c>
      <c r="T41" s="92" t="s">
        <v>294</v>
      </c>
      <c r="U41" s="92" t="s">
        <v>295</v>
      </c>
      <c r="V41" s="92" t="s">
        <v>296</v>
      </c>
      <c r="W41" s="92" t="s">
        <v>297</v>
      </c>
      <c r="X41" s="92" t="s">
        <v>298</v>
      </c>
      <c r="Y41" s="92" t="s">
        <v>299</v>
      </c>
      <c r="Z41" s="92" t="s">
        <v>300</v>
      </c>
      <c r="AA41" s="92" t="s">
        <v>301</v>
      </c>
      <c r="AB41" s="92" t="s">
        <v>302</v>
      </c>
      <c r="AC41" s="92" t="s">
        <v>303</v>
      </c>
      <c r="AD41" s="92" t="s">
        <v>304</v>
      </c>
      <c r="AE41" s="92" t="s">
        <v>305</v>
      </c>
      <c r="AF41" s="92" t="s">
        <v>306</v>
      </c>
      <c r="AG41" s="92" t="s">
        <v>307</v>
      </c>
      <c r="AH41" s="92" t="s">
        <v>308</v>
      </c>
      <c r="AI41" s="92" t="s">
        <v>309</v>
      </c>
      <c r="AJ41" s="92" t="s">
        <v>310</v>
      </c>
      <c r="AK41" s="92" t="s">
        <v>311</v>
      </c>
    </row>
    <row r="42" spans="1:37" ht="18" customHeight="1" x14ac:dyDescent="0.25">
      <c r="A42" s="2" t="s">
        <v>2</v>
      </c>
      <c r="B42" s="472" t="s">
        <v>414</v>
      </c>
      <c r="C42" s="385"/>
      <c r="D42" s="482">
        <v>52572</v>
      </c>
      <c r="E42" s="385"/>
      <c r="F42" s="482">
        <v>46249</v>
      </c>
      <c r="G42" s="385"/>
      <c r="H42" s="482">
        <v>4195</v>
      </c>
      <c r="I42" s="374"/>
      <c r="J42" s="374"/>
      <c r="K42" s="385"/>
      <c r="L42" s="105">
        <v>2000</v>
      </c>
      <c r="M42" s="105">
        <v>4250</v>
      </c>
      <c r="N42" s="105">
        <v>2250</v>
      </c>
      <c r="O42" s="105">
        <v>1000</v>
      </c>
      <c r="P42" s="105">
        <v>2000</v>
      </c>
      <c r="Q42" s="105">
        <v>2000</v>
      </c>
      <c r="R42" s="105">
        <v>4445</v>
      </c>
      <c r="S42" s="105">
        <v>4845</v>
      </c>
      <c r="T42" s="105">
        <v>4168</v>
      </c>
      <c r="U42" s="105">
        <v>2372</v>
      </c>
      <c r="V42" s="105">
        <v>400</v>
      </c>
      <c r="W42" s="105">
        <v>3687</v>
      </c>
      <c r="X42" s="105">
        <v>2468</v>
      </c>
      <c r="Y42" s="105">
        <v>1828</v>
      </c>
      <c r="Z42" s="105">
        <v>3500</v>
      </c>
      <c r="AA42" s="105">
        <v>841</v>
      </c>
      <c r="AB42" s="105">
        <v>6323</v>
      </c>
      <c r="AC42" s="105">
        <v>1406</v>
      </c>
      <c r="AD42" s="105">
        <v>277</v>
      </c>
      <c r="AE42" s="105">
        <v>884</v>
      </c>
      <c r="AF42" s="105">
        <v>1</v>
      </c>
      <c r="AG42" s="105">
        <v>641</v>
      </c>
      <c r="AH42" s="105">
        <v>687</v>
      </c>
      <c r="AI42" s="105">
        <v>1468</v>
      </c>
      <c r="AJ42" s="105">
        <v>249</v>
      </c>
      <c r="AK42" s="105">
        <v>710</v>
      </c>
    </row>
    <row r="43" spans="1:37" ht="18" customHeight="1" x14ac:dyDescent="0.25">
      <c r="A43" s="2" t="s">
        <v>2</v>
      </c>
      <c r="B43" s="465" t="s">
        <v>415</v>
      </c>
      <c r="C43" s="385"/>
      <c r="D43" s="486">
        <v>0</v>
      </c>
      <c r="E43" s="385"/>
      <c r="F43" s="486">
        <v>0</v>
      </c>
      <c r="G43" s="385"/>
      <c r="H43" s="486">
        <v>0</v>
      </c>
      <c r="I43" s="374"/>
      <c r="J43" s="374"/>
      <c r="K43" s="385"/>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row>
    <row r="44" spans="1:37" ht="18" customHeight="1" x14ac:dyDescent="0.25">
      <c r="A44" s="2" t="s">
        <v>2</v>
      </c>
      <c r="B44" s="463" t="s">
        <v>416</v>
      </c>
      <c r="C44" s="385"/>
      <c r="D44" s="487">
        <v>0</v>
      </c>
      <c r="E44" s="385"/>
      <c r="F44" s="487">
        <v>0</v>
      </c>
      <c r="G44" s="385"/>
      <c r="H44" s="487">
        <v>0</v>
      </c>
      <c r="I44" s="374"/>
      <c r="J44" s="374"/>
      <c r="K44" s="385"/>
      <c r="L44" s="107">
        <v>0</v>
      </c>
      <c r="M44" s="107">
        <v>0</v>
      </c>
      <c r="N44" s="107">
        <v>0</v>
      </c>
      <c r="O44" s="107">
        <v>0</v>
      </c>
      <c r="P44" s="107">
        <v>0</v>
      </c>
      <c r="Q44" s="107">
        <v>0</v>
      </c>
      <c r="R44" s="107">
        <v>0</v>
      </c>
      <c r="S44" s="107">
        <v>0</v>
      </c>
      <c r="T44" s="107">
        <v>0</v>
      </c>
      <c r="U44" s="107">
        <v>0</v>
      </c>
      <c r="V44" s="107">
        <v>0</v>
      </c>
      <c r="W44" s="107">
        <v>0</v>
      </c>
      <c r="X44" s="107">
        <v>0</v>
      </c>
      <c r="Y44" s="107">
        <v>0</v>
      </c>
      <c r="Z44" s="107">
        <v>0</v>
      </c>
      <c r="AA44" s="107">
        <v>0</v>
      </c>
      <c r="AB44" s="107">
        <v>0</v>
      </c>
      <c r="AC44" s="107">
        <v>0</v>
      </c>
      <c r="AD44" s="107">
        <v>0</v>
      </c>
      <c r="AE44" s="107">
        <v>0</v>
      </c>
      <c r="AF44" s="107">
        <v>0</v>
      </c>
      <c r="AG44" s="107">
        <v>0</v>
      </c>
      <c r="AH44" s="107">
        <v>0</v>
      </c>
      <c r="AI44" s="107">
        <v>0</v>
      </c>
      <c r="AJ44" s="107">
        <v>0</v>
      </c>
      <c r="AK44" s="107">
        <v>0</v>
      </c>
    </row>
    <row r="45" spans="1:37" ht="18" customHeight="1" x14ac:dyDescent="0.25">
      <c r="A45" s="2" t="s">
        <v>2</v>
      </c>
      <c r="B45" s="467" t="s">
        <v>417</v>
      </c>
      <c r="C45" s="385"/>
      <c r="D45" s="483">
        <v>52572</v>
      </c>
      <c r="E45" s="385"/>
      <c r="F45" s="483">
        <v>46249</v>
      </c>
      <c r="G45" s="385"/>
      <c r="H45" s="484">
        <v>4195</v>
      </c>
      <c r="I45" s="374"/>
      <c r="J45" s="374"/>
      <c r="K45" s="385"/>
      <c r="L45" s="109">
        <v>2000</v>
      </c>
      <c r="M45" s="109">
        <v>4250</v>
      </c>
      <c r="N45" s="109">
        <v>2250</v>
      </c>
      <c r="O45" s="109">
        <v>1000</v>
      </c>
      <c r="P45" s="109">
        <v>2000</v>
      </c>
      <c r="Q45" s="109">
        <v>2000</v>
      </c>
      <c r="R45" s="109">
        <v>4445</v>
      </c>
      <c r="S45" s="109">
        <v>4845</v>
      </c>
      <c r="T45" s="109">
        <v>4168</v>
      </c>
      <c r="U45" s="109">
        <v>2372</v>
      </c>
      <c r="V45" s="109">
        <v>400</v>
      </c>
      <c r="W45" s="109">
        <v>3687</v>
      </c>
      <c r="X45" s="109">
        <v>2468</v>
      </c>
      <c r="Y45" s="109">
        <v>1828</v>
      </c>
      <c r="Z45" s="109">
        <v>3500</v>
      </c>
      <c r="AA45" s="109">
        <v>841</v>
      </c>
      <c r="AB45" s="108">
        <v>6323</v>
      </c>
      <c r="AC45" s="109">
        <v>1406</v>
      </c>
      <c r="AD45" s="109">
        <v>277</v>
      </c>
      <c r="AE45" s="109">
        <v>884</v>
      </c>
      <c r="AF45" s="109">
        <v>1</v>
      </c>
      <c r="AG45" s="109">
        <v>641</v>
      </c>
      <c r="AH45" s="109">
        <v>687</v>
      </c>
      <c r="AI45" s="109">
        <v>1468</v>
      </c>
      <c r="AJ45" s="109">
        <v>249</v>
      </c>
      <c r="AK45" s="109">
        <v>710</v>
      </c>
    </row>
    <row r="46" spans="1:37" ht="18" customHeight="1" x14ac:dyDescent="0.25">
      <c r="A46" s="2" t="s">
        <v>2</v>
      </c>
      <c r="B46" s="463" t="s">
        <v>418</v>
      </c>
      <c r="C46" s="385"/>
      <c r="D46" s="485">
        <v>100000</v>
      </c>
      <c r="E46" s="385"/>
      <c r="F46" s="485">
        <v>100000</v>
      </c>
      <c r="G46" s="385"/>
      <c r="H46" s="485">
        <v>100000</v>
      </c>
      <c r="I46" s="374"/>
      <c r="J46" s="374"/>
      <c r="K46" s="385"/>
      <c r="L46" s="110">
        <v>100000</v>
      </c>
      <c r="M46" s="110">
        <v>100000</v>
      </c>
      <c r="N46" s="110">
        <v>100000</v>
      </c>
      <c r="O46" s="110">
        <v>100000</v>
      </c>
      <c r="P46" s="110">
        <v>100000</v>
      </c>
      <c r="Q46" s="110">
        <v>100000</v>
      </c>
      <c r="R46" s="110">
        <v>100000</v>
      </c>
      <c r="S46" s="110">
        <v>100000</v>
      </c>
      <c r="T46" s="110">
        <v>100000</v>
      </c>
      <c r="U46" s="110">
        <v>100000</v>
      </c>
      <c r="V46" s="110">
        <v>100000</v>
      </c>
      <c r="W46" s="110">
        <v>100000</v>
      </c>
      <c r="X46" s="110">
        <v>100000</v>
      </c>
      <c r="Y46" s="110">
        <v>100000</v>
      </c>
      <c r="Z46" s="110">
        <v>100000</v>
      </c>
      <c r="AA46" s="110">
        <v>100000</v>
      </c>
      <c r="AB46" s="110">
        <v>100000</v>
      </c>
      <c r="AC46" s="110">
        <v>100000</v>
      </c>
      <c r="AD46" s="110">
        <v>100000</v>
      </c>
      <c r="AE46" s="110">
        <v>100000</v>
      </c>
      <c r="AF46" s="110">
        <v>100000</v>
      </c>
      <c r="AG46" s="110">
        <v>100000</v>
      </c>
      <c r="AH46" s="110">
        <v>100000</v>
      </c>
      <c r="AI46" s="110">
        <v>100000</v>
      </c>
      <c r="AJ46" s="110">
        <v>100000</v>
      </c>
      <c r="AK46" s="110">
        <v>100000</v>
      </c>
    </row>
    <row r="47" spans="1:37" ht="18" customHeight="1" x14ac:dyDescent="0.25">
      <c r="A47" s="2" t="s">
        <v>2</v>
      </c>
      <c r="B47" s="465" t="s">
        <v>419</v>
      </c>
      <c r="C47" s="385"/>
      <c r="D47" s="488">
        <v>98186.712309974901</v>
      </c>
      <c r="E47" s="385"/>
      <c r="F47" s="488">
        <v>97938.806018724703</v>
      </c>
      <c r="G47" s="385"/>
      <c r="H47" s="488">
        <v>100000</v>
      </c>
      <c r="I47" s="374"/>
      <c r="J47" s="374"/>
      <c r="K47" s="385"/>
      <c r="L47" s="111">
        <v>100000</v>
      </c>
      <c r="M47" s="111">
        <v>100000</v>
      </c>
      <c r="N47" s="111">
        <v>57631.93</v>
      </c>
      <c r="O47" s="111">
        <v>100000</v>
      </c>
      <c r="P47" s="111">
        <v>100000</v>
      </c>
      <c r="Q47" s="111">
        <v>100000</v>
      </c>
      <c r="R47" s="111">
        <v>100000</v>
      </c>
      <c r="S47" s="111">
        <v>100000</v>
      </c>
      <c r="T47" s="111">
        <v>100000</v>
      </c>
      <c r="U47" s="111">
        <v>100000</v>
      </c>
      <c r="V47" s="111">
        <v>100000</v>
      </c>
      <c r="W47" s="111">
        <v>100000</v>
      </c>
      <c r="X47" s="111">
        <v>100000</v>
      </c>
      <c r="Y47" s="111">
        <v>100000</v>
      </c>
      <c r="Z47" s="111">
        <v>100000</v>
      </c>
      <c r="AA47" s="111">
        <v>100000</v>
      </c>
      <c r="AB47" s="111">
        <v>100000</v>
      </c>
      <c r="AC47" s="111">
        <v>100000</v>
      </c>
      <c r="AD47" s="111">
        <v>100000</v>
      </c>
      <c r="AE47" s="111">
        <v>100000</v>
      </c>
      <c r="AF47" s="111">
        <v>100000</v>
      </c>
      <c r="AG47" s="111">
        <v>100000</v>
      </c>
      <c r="AH47" s="111">
        <v>100000</v>
      </c>
      <c r="AI47" s="111">
        <v>100000</v>
      </c>
      <c r="AJ47" s="111">
        <v>100000</v>
      </c>
      <c r="AK47" s="111">
        <v>100000</v>
      </c>
    </row>
    <row r="48" spans="1:37" ht="18" customHeight="1" x14ac:dyDescent="0.25">
      <c r="A48" s="2" t="s">
        <v>2</v>
      </c>
      <c r="B48" s="467" t="s">
        <v>420</v>
      </c>
      <c r="C48" s="385"/>
      <c r="D48" s="489">
        <v>0.981867123099749</v>
      </c>
      <c r="E48" s="385"/>
      <c r="F48" s="489">
        <v>0.979388060187247</v>
      </c>
      <c r="G48" s="385"/>
      <c r="H48" s="489">
        <v>1</v>
      </c>
      <c r="I48" s="374"/>
      <c r="J48" s="374"/>
      <c r="K48" s="385"/>
      <c r="L48" s="112">
        <v>1</v>
      </c>
      <c r="M48" s="112">
        <v>1</v>
      </c>
      <c r="N48" s="112">
        <v>0.57631929999999998</v>
      </c>
      <c r="O48" s="112">
        <v>1</v>
      </c>
      <c r="P48" s="112">
        <v>1</v>
      </c>
      <c r="Q48" s="112">
        <v>1</v>
      </c>
      <c r="R48" s="112">
        <v>1</v>
      </c>
      <c r="S48" s="112">
        <v>1</v>
      </c>
      <c r="T48" s="112">
        <v>1</v>
      </c>
      <c r="U48" s="112">
        <v>1</v>
      </c>
      <c r="V48" s="112">
        <v>1</v>
      </c>
      <c r="W48" s="112">
        <v>1</v>
      </c>
      <c r="X48" s="112">
        <v>1</v>
      </c>
      <c r="Y48" s="112">
        <v>1</v>
      </c>
      <c r="Z48" s="112">
        <v>1</v>
      </c>
      <c r="AA48" s="112">
        <v>1</v>
      </c>
      <c r="AB48" s="112">
        <v>1</v>
      </c>
      <c r="AC48" s="112">
        <v>1</v>
      </c>
      <c r="AD48" s="112">
        <v>1</v>
      </c>
      <c r="AE48" s="112">
        <v>1</v>
      </c>
      <c r="AF48" s="112">
        <v>1</v>
      </c>
      <c r="AG48" s="112">
        <v>1</v>
      </c>
      <c r="AH48" s="112">
        <v>1</v>
      </c>
      <c r="AI48" s="112">
        <v>1</v>
      </c>
      <c r="AJ48" s="112">
        <v>1</v>
      </c>
      <c r="AK48" s="112">
        <v>1</v>
      </c>
    </row>
    <row r="49" spans="1:37" ht="18" customHeight="1" x14ac:dyDescent="0.25">
      <c r="A49" s="2" t="s">
        <v>2</v>
      </c>
      <c r="B49" s="380" t="s">
        <v>2</v>
      </c>
      <c r="C49" s="374"/>
      <c r="D49" s="380" t="s">
        <v>2</v>
      </c>
      <c r="E49" s="374"/>
      <c r="F49" s="380" t="s">
        <v>2</v>
      </c>
      <c r="G49" s="374"/>
      <c r="H49" s="454" t="s">
        <v>2</v>
      </c>
      <c r="I49" s="374"/>
      <c r="J49" s="374"/>
      <c r="K49" s="374"/>
      <c r="L49" s="88" t="s">
        <v>2</v>
      </c>
      <c r="M49" s="88" t="s">
        <v>2</v>
      </c>
      <c r="N49" s="88" t="s">
        <v>2</v>
      </c>
      <c r="O49" s="88" t="s">
        <v>2</v>
      </c>
      <c r="P49" s="88" t="s">
        <v>2</v>
      </c>
      <c r="Q49" s="88" t="s">
        <v>2</v>
      </c>
      <c r="R49" s="88" t="s">
        <v>2</v>
      </c>
      <c r="S49" s="88" t="s">
        <v>2</v>
      </c>
      <c r="T49" s="88" t="s">
        <v>2</v>
      </c>
      <c r="U49" s="88" t="s">
        <v>2</v>
      </c>
      <c r="V49" s="88" t="s">
        <v>2</v>
      </c>
      <c r="W49" s="88" t="s">
        <v>2</v>
      </c>
      <c r="X49" s="88" t="s">
        <v>2</v>
      </c>
      <c r="Y49" s="88" t="s">
        <v>2</v>
      </c>
      <c r="Z49" s="88" t="s">
        <v>2</v>
      </c>
      <c r="AA49" s="88" t="s">
        <v>2</v>
      </c>
      <c r="AB49" s="2" t="s">
        <v>2</v>
      </c>
      <c r="AC49" s="88" t="s">
        <v>2</v>
      </c>
      <c r="AD49" s="88" t="s">
        <v>2</v>
      </c>
      <c r="AE49" s="88" t="s">
        <v>2</v>
      </c>
      <c r="AF49" s="88" t="s">
        <v>2</v>
      </c>
      <c r="AG49" s="88" t="s">
        <v>2</v>
      </c>
      <c r="AH49" s="88" t="s">
        <v>2</v>
      </c>
      <c r="AI49" s="88" t="s">
        <v>2</v>
      </c>
      <c r="AJ49" s="88" t="s">
        <v>2</v>
      </c>
      <c r="AK49" s="88" t="s">
        <v>2</v>
      </c>
    </row>
    <row r="50" spans="1:37" ht="18" customHeight="1" x14ac:dyDescent="0.25">
      <c r="A50" s="2" t="s">
        <v>2</v>
      </c>
      <c r="B50" s="380" t="s">
        <v>2</v>
      </c>
      <c r="C50" s="374"/>
      <c r="D50" s="380" t="s">
        <v>2</v>
      </c>
      <c r="E50" s="374"/>
      <c r="F50" s="380" t="s">
        <v>2</v>
      </c>
      <c r="G50" s="374"/>
      <c r="H50" s="454" t="s">
        <v>2</v>
      </c>
      <c r="I50" s="374"/>
      <c r="J50" s="374"/>
      <c r="K50" s="374"/>
      <c r="L50" s="88" t="s">
        <v>2</v>
      </c>
      <c r="M50" s="88" t="s">
        <v>2</v>
      </c>
      <c r="N50" s="88" t="s">
        <v>2</v>
      </c>
      <c r="O50" s="88" t="s">
        <v>2</v>
      </c>
      <c r="P50" s="88" t="s">
        <v>2</v>
      </c>
      <c r="Q50" s="88" t="s">
        <v>2</v>
      </c>
      <c r="R50" s="88" t="s">
        <v>2</v>
      </c>
      <c r="S50" s="88" t="s">
        <v>2</v>
      </c>
      <c r="T50" s="88" t="s">
        <v>2</v>
      </c>
      <c r="U50" s="88" t="s">
        <v>2</v>
      </c>
      <c r="V50" s="88" t="s">
        <v>2</v>
      </c>
      <c r="W50" s="88" t="s">
        <v>2</v>
      </c>
      <c r="X50" s="88" t="s">
        <v>2</v>
      </c>
      <c r="Y50" s="88" t="s">
        <v>2</v>
      </c>
      <c r="Z50" s="88" t="s">
        <v>2</v>
      </c>
      <c r="AA50" s="88" t="s">
        <v>2</v>
      </c>
      <c r="AB50" s="2" t="s">
        <v>2</v>
      </c>
      <c r="AC50" s="88" t="s">
        <v>2</v>
      </c>
      <c r="AD50" s="88" t="s">
        <v>2</v>
      </c>
      <c r="AE50" s="88" t="s">
        <v>2</v>
      </c>
      <c r="AF50" s="88" t="s">
        <v>2</v>
      </c>
      <c r="AG50" s="88" t="s">
        <v>2</v>
      </c>
      <c r="AH50" s="88" t="s">
        <v>2</v>
      </c>
      <c r="AI50" s="88" t="s">
        <v>2</v>
      </c>
      <c r="AJ50" s="88" t="s">
        <v>2</v>
      </c>
      <c r="AK50" s="88" t="s">
        <v>2</v>
      </c>
    </row>
    <row r="51" spans="1:37" ht="18" customHeight="1" x14ac:dyDescent="0.25">
      <c r="A51" s="2" t="s">
        <v>2</v>
      </c>
      <c r="B51" s="467" t="s">
        <v>421</v>
      </c>
      <c r="C51" s="374"/>
      <c r="D51" s="374"/>
      <c r="E51" s="385"/>
      <c r="F51" s="468" t="s">
        <v>422</v>
      </c>
      <c r="G51" s="385"/>
      <c r="H51" s="468" t="s">
        <v>285</v>
      </c>
      <c r="I51" s="374"/>
      <c r="J51" s="374"/>
      <c r="K51" s="385"/>
      <c r="L51" s="92" t="s">
        <v>286</v>
      </c>
      <c r="M51" s="92" t="s">
        <v>287</v>
      </c>
      <c r="N51" s="92" t="s">
        <v>288</v>
      </c>
      <c r="O51" s="92" t="s">
        <v>289</v>
      </c>
      <c r="P51" s="92" t="s">
        <v>290</v>
      </c>
      <c r="Q51" s="92" t="s">
        <v>291</v>
      </c>
      <c r="R51" s="92" t="s">
        <v>292</v>
      </c>
      <c r="S51" s="92" t="s">
        <v>293</v>
      </c>
      <c r="T51" s="92" t="s">
        <v>294</v>
      </c>
      <c r="U51" s="92" t="s">
        <v>295</v>
      </c>
      <c r="V51" s="92" t="s">
        <v>296</v>
      </c>
      <c r="W51" s="92" t="s">
        <v>297</v>
      </c>
      <c r="X51" s="92" t="s">
        <v>298</v>
      </c>
      <c r="Y51" s="92" t="s">
        <v>299</v>
      </c>
      <c r="Z51" s="92" t="s">
        <v>300</v>
      </c>
      <c r="AA51" s="92" t="s">
        <v>301</v>
      </c>
      <c r="AB51" s="92" t="s">
        <v>423</v>
      </c>
      <c r="AC51" s="92" t="s">
        <v>303</v>
      </c>
      <c r="AD51" s="92" t="s">
        <v>304</v>
      </c>
      <c r="AE51" s="92" t="s">
        <v>305</v>
      </c>
      <c r="AF51" s="92" t="s">
        <v>306</v>
      </c>
      <c r="AG51" s="92" t="s">
        <v>307</v>
      </c>
      <c r="AH51" s="92" t="s">
        <v>308</v>
      </c>
      <c r="AI51" s="92" t="s">
        <v>309</v>
      </c>
      <c r="AJ51" s="92" t="s">
        <v>310</v>
      </c>
      <c r="AK51" s="92" t="s">
        <v>311</v>
      </c>
    </row>
    <row r="52" spans="1:37" ht="18" customHeight="1" x14ac:dyDescent="0.25">
      <c r="A52" s="2" t="s">
        <v>2</v>
      </c>
      <c r="B52" s="463" t="s">
        <v>424</v>
      </c>
      <c r="C52" s="374"/>
      <c r="D52" s="374"/>
      <c r="E52" s="385"/>
      <c r="F52" s="471">
        <v>2020076782.4000001</v>
      </c>
      <c r="G52" s="385"/>
      <c r="H52" s="471">
        <v>183230385.58000001</v>
      </c>
      <c r="I52" s="374"/>
      <c r="J52" s="374"/>
      <c r="K52" s="385"/>
      <c r="L52" s="96">
        <v>87356560.459999993</v>
      </c>
      <c r="M52" s="96">
        <v>185632690.97999999</v>
      </c>
      <c r="N52" s="96">
        <v>98276130.519999996</v>
      </c>
      <c r="O52" s="96">
        <v>43678280.229999997</v>
      </c>
      <c r="P52" s="96">
        <v>87356560.459999993</v>
      </c>
      <c r="Q52" s="96">
        <v>87356560.459999993</v>
      </c>
      <c r="R52" s="96">
        <v>194149955.63</v>
      </c>
      <c r="S52" s="96">
        <v>211621267.72</v>
      </c>
      <c r="T52" s="96">
        <v>182051072</v>
      </c>
      <c r="U52" s="96">
        <v>103604880.70999999</v>
      </c>
      <c r="V52" s="96">
        <v>17471312.09</v>
      </c>
      <c r="W52" s="96">
        <v>161041819.21000001</v>
      </c>
      <c r="X52" s="96">
        <v>107797995.61</v>
      </c>
      <c r="Y52" s="96">
        <v>79843896.260000005</v>
      </c>
      <c r="Z52" s="96">
        <v>152873980.81</v>
      </c>
      <c r="AA52" s="96">
        <v>36733433.670000002</v>
      </c>
      <c r="AB52" s="96">
        <v>1387776782.4000001</v>
      </c>
      <c r="AC52" s="96">
        <v>308589934.51999998</v>
      </c>
      <c r="AD52" s="96">
        <v>60796167.759999998</v>
      </c>
      <c r="AE52" s="96">
        <v>194020983.02000001</v>
      </c>
      <c r="AF52" s="96">
        <v>219480.75</v>
      </c>
      <c r="AG52" s="96">
        <v>140687160.77000001</v>
      </c>
      <c r="AH52" s="96">
        <v>150783275.27000001</v>
      </c>
      <c r="AI52" s="96">
        <v>322197741.02999997</v>
      </c>
      <c r="AJ52" s="96">
        <v>54650706.759999998</v>
      </c>
      <c r="AK52" s="96">
        <v>155831332.52000001</v>
      </c>
    </row>
    <row r="53" spans="1:37" ht="18" customHeight="1" x14ac:dyDescent="0.25">
      <c r="A53" s="2" t="s">
        <v>2</v>
      </c>
      <c r="B53" s="465" t="s">
        <v>425</v>
      </c>
      <c r="C53" s="374"/>
      <c r="D53" s="374"/>
      <c r="E53" s="385"/>
      <c r="F53" s="490">
        <v>0.30400057796295299</v>
      </c>
      <c r="G53" s="385"/>
      <c r="H53" s="490">
        <v>0.30400057796295299</v>
      </c>
      <c r="I53" s="374"/>
      <c r="J53" s="374"/>
      <c r="K53" s="385"/>
      <c r="L53" s="113">
        <v>0.30400057796295299</v>
      </c>
      <c r="M53" s="113">
        <v>0.30400057796295299</v>
      </c>
      <c r="N53" s="113">
        <v>0.30400057796295299</v>
      </c>
      <c r="O53" s="113">
        <v>0.30400057796295299</v>
      </c>
      <c r="P53" s="113">
        <v>0.30400057796295299</v>
      </c>
      <c r="Q53" s="113">
        <v>0.30400057796295299</v>
      </c>
      <c r="R53" s="113">
        <v>0.30400057796295299</v>
      </c>
      <c r="S53" s="113">
        <v>0.30400057796295299</v>
      </c>
      <c r="T53" s="113">
        <v>0.30400057796295299</v>
      </c>
      <c r="U53" s="113">
        <v>0.30400057796295299</v>
      </c>
      <c r="V53" s="113">
        <v>0.30400057796295299</v>
      </c>
      <c r="W53" s="113">
        <v>0.30400057796295299</v>
      </c>
      <c r="X53" s="113">
        <v>0.30400057796295299</v>
      </c>
      <c r="Y53" s="113">
        <v>0.30400057796295299</v>
      </c>
      <c r="Z53" s="113">
        <v>0.30400057796295299</v>
      </c>
      <c r="AA53" s="113">
        <v>0.30400057796295299</v>
      </c>
      <c r="AB53" s="113">
        <v>0.208845994176487</v>
      </c>
      <c r="AC53" s="113">
        <v>0.208845994176487</v>
      </c>
      <c r="AD53" s="113">
        <v>0.208845994176487</v>
      </c>
      <c r="AE53" s="113">
        <v>0.208845994176487</v>
      </c>
      <c r="AF53" s="113">
        <v>0.208845994176487</v>
      </c>
      <c r="AG53" s="113">
        <v>0.208845994176487</v>
      </c>
      <c r="AH53" s="113">
        <v>0.208845994176487</v>
      </c>
      <c r="AI53" s="113">
        <v>0.208845994176487</v>
      </c>
      <c r="AJ53" s="113">
        <v>0.208845994176487</v>
      </c>
      <c r="AK53" s="113">
        <v>0.208845994176487</v>
      </c>
    </row>
    <row r="54" spans="1:37" x14ac:dyDescent="0.25">
      <c r="A54" s="2" t="s">
        <v>2</v>
      </c>
      <c r="B54" s="463" t="s">
        <v>426</v>
      </c>
      <c r="C54" s="374"/>
      <c r="D54" s="374"/>
      <c r="E54" s="385"/>
      <c r="F54" s="471">
        <v>1987952807.4000001</v>
      </c>
      <c r="G54" s="385"/>
      <c r="H54" s="471">
        <v>184111486.09</v>
      </c>
      <c r="I54" s="374"/>
      <c r="J54" s="374"/>
      <c r="K54" s="385"/>
      <c r="L54" s="96">
        <v>87776632.219999999</v>
      </c>
      <c r="M54" s="96">
        <v>186525343.47</v>
      </c>
      <c r="N54" s="96">
        <v>56910786.850000001</v>
      </c>
      <c r="O54" s="96">
        <v>43888316.109999999</v>
      </c>
      <c r="P54" s="96">
        <v>87776632.219999999</v>
      </c>
      <c r="Q54" s="96">
        <v>87776632.219999999</v>
      </c>
      <c r="R54" s="96">
        <v>195083565.11000001</v>
      </c>
      <c r="S54" s="96">
        <v>212638891.56</v>
      </c>
      <c r="T54" s="96">
        <v>182926501.55000001</v>
      </c>
      <c r="U54" s="96">
        <v>104103085.81</v>
      </c>
      <c r="V54" s="96">
        <v>17555326.440000001</v>
      </c>
      <c r="W54" s="96">
        <v>161816221.5</v>
      </c>
      <c r="X54" s="96">
        <v>108316364.16</v>
      </c>
      <c r="Y54" s="96">
        <v>80227841.849999994</v>
      </c>
      <c r="Z54" s="96">
        <v>153609106.38999999</v>
      </c>
      <c r="AA54" s="96">
        <v>36910073.850000001</v>
      </c>
      <c r="AB54" s="96">
        <v>1355652807.4000001</v>
      </c>
      <c r="AC54" s="96">
        <v>301446757.42000002</v>
      </c>
      <c r="AD54" s="96">
        <v>59388870.420000002</v>
      </c>
      <c r="AE54" s="96">
        <v>189529824.72999999</v>
      </c>
      <c r="AF54" s="96">
        <v>214400.25</v>
      </c>
      <c r="AG54" s="96">
        <v>137430562.94999999</v>
      </c>
      <c r="AH54" s="96">
        <v>147292974.65000001</v>
      </c>
      <c r="AI54" s="96">
        <v>314739573.19</v>
      </c>
      <c r="AJ54" s="96">
        <v>53385663.299999997</v>
      </c>
      <c r="AK54" s="96">
        <v>152224180.49000001</v>
      </c>
    </row>
    <row r="55" spans="1:37" ht="18" customHeight="1" x14ac:dyDescent="0.25">
      <c r="A55" s="2" t="s">
        <v>2</v>
      </c>
      <c r="B55" s="465" t="s">
        <v>427</v>
      </c>
      <c r="C55" s="374"/>
      <c r="D55" s="374"/>
      <c r="E55" s="385"/>
      <c r="F55" s="490">
        <v>0.30501653849936</v>
      </c>
      <c r="G55" s="385"/>
      <c r="H55" s="490">
        <v>0.30501653849936</v>
      </c>
      <c r="I55" s="374"/>
      <c r="J55" s="374"/>
      <c r="K55" s="385"/>
      <c r="L55" s="113">
        <v>0.30501653849936</v>
      </c>
      <c r="M55" s="113">
        <v>0.30501653849936</v>
      </c>
      <c r="N55" s="113">
        <v>0.30501653849936</v>
      </c>
      <c r="O55" s="113">
        <v>0.30501653849936</v>
      </c>
      <c r="P55" s="113">
        <v>0.30501653849936</v>
      </c>
      <c r="Q55" s="113">
        <v>0.30501653849936</v>
      </c>
      <c r="R55" s="113">
        <v>0.30501653849936</v>
      </c>
      <c r="S55" s="113">
        <v>0.30501653849936</v>
      </c>
      <c r="T55" s="113">
        <v>0.30501653849936</v>
      </c>
      <c r="U55" s="113">
        <v>0.30501653849936</v>
      </c>
      <c r="V55" s="113">
        <v>0.30501653849936</v>
      </c>
      <c r="W55" s="113">
        <v>0.30501653849936</v>
      </c>
      <c r="X55" s="113">
        <v>0.30501653849936</v>
      </c>
      <c r="Y55" s="113">
        <v>0.30501653849936</v>
      </c>
      <c r="Z55" s="113">
        <v>0.30501653849936</v>
      </c>
      <c r="AA55" s="113">
        <v>0.30501653849936</v>
      </c>
      <c r="AB55" s="113">
        <v>0.20800117848918701</v>
      </c>
      <c r="AC55" s="113">
        <v>0.20800117848918701</v>
      </c>
      <c r="AD55" s="113">
        <v>0.20800117848918701</v>
      </c>
      <c r="AE55" s="113">
        <v>0.20800117848918701</v>
      </c>
      <c r="AF55" s="113">
        <v>0.20800117848918701</v>
      </c>
      <c r="AG55" s="113">
        <v>0.20800117848918701</v>
      </c>
      <c r="AH55" s="113">
        <v>0.20800117848918701</v>
      </c>
      <c r="AI55" s="113">
        <v>0.20800117848918701</v>
      </c>
      <c r="AJ55" s="113">
        <v>0.20800117848918701</v>
      </c>
      <c r="AK55" s="113">
        <v>0.20800117848918701</v>
      </c>
    </row>
    <row r="56" spans="1:37" x14ac:dyDescent="0.25">
      <c r="A56" s="2" t="s">
        <v>2</v>
      </c>
      <c r="B56" s="463" t="s">
        <v>428</v>
      </c>
      <c r="C56" s="374"/>
      <c r="D56" s="374"/>
      <c r="E56" s="385"/>
      <c r="F56" s="487" t="s">
        <v>429</v>
      </c>
      <c r="G56" s="385"/>
      <c r="H56" s="487" t="s">
        <v>429</v>
      </c>
      <c r="I56" s="374"/>
      <c r="J56" s="374"/>
      <c r="K56" s="385"/>
      <c r="L56" s="114" t="s">
        <v>429</v>
      </c>
      <c r="M56" s="114" t="s">
        <v>429</v>
      </c>
      <c r="N56" s="114" t="s">
        <v>429</v>
      </c>
      <c r="O56" s="114" t="s">
        <v>429</v>
      </c>
      <c r="P56" s="114" t="s">
        <v>429</v>
      </c>
      <c r="Q56" s="114" t="s">
        <v>429</v>
      </c>
      <c r="R56" s="114" t="s">
        <v>429</v>
      </c>
      <c r="S56" s="114" t="s">
        <v>429</v>
      </c>
      <c r="T56" s="114" t="s">
        <v>429</v>
      </c>
      <c r="U56" s="114" t="s">
        <v>429</v>
      </c>
      <c r="V56" s="114" t="s">
        <v>429</v>
      </c>
      <c r="W56" s="114" t="s">
        <v>429</v>
      </c>
      <c r="X56" s="114" t="s">
        <v>429</v>
      </c>
      <c r="Y56" s="114" t="s">
        <v>429</v>
      </c>
      <c r="Z56" s="114" t="s">
        <v>429</v>
      </c>
      <c r="AA56" s="114" t="s">
        <v>429</v>
      </c>
      <c r="AB56" s="114" t="s">
        <v>430</v>
      </c>
      <c r="AC56" s="114" t="s">
        <v>430</v>
      </c>
      <c r="AD56" s="114" t="s">
        <v>430</v>
      </c>
      <c r="AE56" s="114" t="s">
        <v>430</v>
      </c>
      <c r="AF56" s="114" t="s">
        <v>430</v>
      </c>
      <c r="AG56" s="114" t="s">
        <v>430</v>
      </c>
      <c r="AH56" s="114" t="s">
        <v>430</v>
      </c>
      <c r="AI56" s="114" t="s">
        <v>430</v>
      </c>
      <c r="AJ56" s="114" t="s">
        <v>430</v>
      </c>
      <c r="AK56" s="114" t="s">
        <v>430</v>
      </c>
    </row>
    <row r="57" spans="1:37" ht="0" hidden="1" customHeight="1" x14ac:dyDescent="0.25"/>
    <row r="58" spans="1:37" ht="1.7" customHeight="1" x14ac:dyDescent="0.25"/>
    <row r="59" spans="1:37" x14ac:dyDescent="0.25">
      <c r="A59" s="2" t="s">
        <v>2</v>
      </c>
      <c r="B59" s="491" t="s">
        <v>2</v>
      </c>
      <c r="C59" s="385"/>
      <c r="D59" s="115" t="s">
        <v>2</v>
      </c>
      <c r="E59" s="492" t="s">
        <v>2</v>
      </c>
      <c r="F59" s="385"/>
      <c r="G59" s="492" t="s">
        <v>2</v>
      </c>
      <c r="H59" s="385"/>
      <c r="I59" s="116" t="s">
        <v>2</v>
      </c>
    </row>
    <row r="60" spans="1:37" ht="48" x14ac:dyDescent="0.25">
      <c r="A60" s="2" t="s">
        <v>2</v>
      </c>
      <c r="B60" s="467" t="s">
        <v>431</v>
      </c>
      <c r="C60" s="385"/>
      <c r="D60" s="92" t="s">
        <v>432</v>
      </c>
      <c r="E60" s="468" t="s">
        <v>433</v>
      </c>
      <c r="F60" s="385"/>
      <c r="G60" s="468" t="s">
        <v>434</v>
      </c>
      <c r="H60" s="385"/>
      <c r="I60" s="117" t="s">
        <v>435</v>
      </c>
    </row>
    <row r="61" spans="1:37" x14ac:dyDescent="0.25">
      <c r="A61" s="2" t="s">
        <v>2</v>
      </c>
      <c r="B61" s="494" t="s">
        <v>436</v>
      </c>
      <c r="C61" s="385"/>
      <c r="D61" s="118">
        <v>842658196.10000002</v>
      </c>
      <c r="E61" s="470">
        <v>0</v>
      </c>
      <c r="F61" s="385"/>
      <c r="G61" s="470">
        <v>0</v>
      </c>
      <c r="H61" s="385"/>
      <c r="I61" s="119">
        <v>842658196.10000002</v>
      </c>
    </row>
    <row r="62" spans="1:37" x14ac:dyDescent="0.25">
      <c r="A62" s="2" t="s">
        <v>2</v>
      </c>
      <c r="B62" s="472" t="s">
        <v>437</v>
      </c>
      <c r="C62" s="385"/>
      <c r="D62" s="98">
        <v>735032160.38</v>
      </c>
      <c r="E62" s="495">
        <v>0</v>
      </c>
      <c r="F62" s="385"/>
      <c r="G62" s="495">
        <v>0</v>
      </c>
      <c r="H62" s="385"/>
      <c r="I62" s="120">
        <v>735032160.38</v>
      </c>
    </row>
    <row r="63" spans="1:37" x14ac:dyDescent="0.25">
      <c r="A63" s="2" t="s">
        <v>2</v>
      </c>
      <c r="B63" s="465" t="s">
        <v>438</v>
      </c>
      <c r="C63" s="385"/>
      <c r="D63" s="97">
        <v>0</v>
      </c>
      <c r="E63" s="470">
        <v>4902563.82</v>
      </c>
      <c r="F63" s="385"/>
      <c r="G63" s="470">
        <v>0</v>
      </c>
      <c r="H63" s="385"/>
      <c r="I63" s="121">
        <v>4902563.82</v>
      </c>
    </row>
    <row r="64" spans="1:37" x14ac:dyDescent="0.25">
      <c r="A64" s="2" t="s">
        <v>2</v>
      </c>
      <c r="B64" s="463" t="s">
        <v>439</v>
      </c>
      <c r="C64" s="385"/>
      <c r="D64" s="122">
        <v>0</v>
      </c>
      <c r="E64" s="493">
        <v>-4902563.82</v>
      </c>
      <c r="F64" s="385"/>
      <c r="G64" s="493">
        <v>0</v>
      </c>
      <c r="H64" s="385"/>
      <c r="I64" s="123">
        <v>-4902563.82</v>
      </c>
    </row>
    <row r="65" spans="1:9" x14ac:dyDescent="0.25">
      <c r="A65" s="2" t="s">
        <v>2</v>
      </c>
      <c r="B65" s="465" t="s">
        <v>440</v>
      </c>
      <c r="C65" s="385"/>
      <c r="D65" s="124">
        <v>-31374013.73</v>
      </c>
      <c r="E65" s="498">
        <v>0</v>
      </c>
      <c r="F65" s="385"/>
      <c r="G65" s="498">
        <v>0</v>
      </c>
      <c r="H65" s="385"/>
      <c r="I65" s="125">
        <v>-31374013.73</v>
      </c>
    </row>
    <row r="66" spans="1:9" x14ac:dyDescent="0.25">
      <c r="A66" s="2" t="s">
        <v>2</v>
      </c>
      <c r="B66" s="463" t="s">
        <v>441</v>
      </c>
      <c r="C66" s="385"/>
      <c r="D66" s="96">
        <v>0</v>
      </c>
      <c r="E66" s="471">
        <v>0</v>
      </c>
      <c r="F66" s="385"/>
      <c r="G66" s="471">
        <v>0</v>
      </c>
      <c r="H66" s="385"/>
      <c r="I66" s="126">
        <v>0</v>
      </c>
    </row>
    <row r="67" spans="1:9" x14ac:dyDescent="0.25">
      <c r="A67" s="2" t="s">
        <v>2</v>
      </c>
      <c r="B67" s="467" t="s">
        <v>442</v>
      </c>
      <c r="C67" s="385"/>
      <c r="D67" s="127">
        <v>703658146.64999998</v>
      </c>
      <c r="E67" s="496">
        <v>0</v>
      </c>
      <c r="F67" s="385"/>
      <c r="G67" s="497" t="s">
        <v>246</v>
      </c>
      <c r="H67" s="385"/>
      <c r="I67" s="128">
        <v>703658146.64999998</v>
      </c>
    </row>
  </sheetData>
  <sheetProtection algorithmName="SHA-512" hashValue="bGsCLz9gVpaDDs5fat2WYSdwIPma6fDFTXDfPuPnC+D7wWYr6G+YgV1fVeW0FOBtkzExMaZ+16diFWlI9r4BtQ==" saltValue="6IBPOfHCwBftgV97B/Si/w==" spinCount="100000" sheet="1" objects="1" scenarios="1"/>
  <mergeCells count="237">
    <mergeCell ref="B67:C67"/>
    <mergeCell ref="E67:F67"/>
    <mergeCell ref="G67:H67"/>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5:E55"/>
    <mergeCell ref="F55:G55"/>
    <mergeCell ref="H55:K55"/>
    <mergeCell ref="B56:E56"/>
    <mergeCell ref="F56:G56"/>
    <mergeCell ref="H56:K56"/>
    <mergeCell ref="B53:E53"/>
    <mergeCell ref="F53:G53"/>
    <mergeCell ref="H53:K53"/>
    <mergeCell ref="B54:E54"/>
    <mergeCell ref="F54:G54"/>
    <mergeCell ref="H54:K54"/>
    <mergeCell ref="B51:E51"/>
    <mergeCell ref="F51:G51"/>
    <mergeCell ref="H51:K51"/>
    <mergeCell ref="B52:E52"/>
    <mergeCell ref="F52:G52"/>
    <mergeCell ref="H52:K52"/>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5:C5"/>
    <mergeCell ref="D5:E5"/>
    <mergeCell ref="F5:G5"/>
    <mergeCell ref="H5:K5"/>
    <mergeCell ref="B6:C6"/>
    <mergeCell ref="D6:E6"/>
    <mergeCell ref="F6:G6"/>
    <mergeCell ref="H6:K6"/>
    <mergeCell ref="A1:B3"/>
    <mergeCell ref="C1:AK1"/>
    <mergeCell ref="C2:AK2"/>
    <mergeCell ref="C3:AK3"/>
    <mergeCell ref="B4:C4"/>
    <mergeCell ref="D4:E4"/>
    <mergeCell ref="F4:G4"/>
    <mergeCell ref="H4:K4"/>
  </mergeCells>
  <pageMargins left="0.25" right="0.25" top="0.25" bottom="0.25" header="0.25" footer="0.25"/>
  <pageSetup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3" ma:contentTypeDescription="Ein neues Dokument erstellen." ma:contentTypeScope="" ma:versionID="8b8624b02153e33c139ecdf1d93926fc">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47c761e05fc4cf6f5df13a944dc458a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xsi:nil="true"/>
    <_Flow_SignoffStatus xmlns="4ed63ca0-4b05-471e-849e-50be3a6073a5" xsi:nil="true"/>
  </documentManagement>
</p:properties>
</file>

<file path=customXml/itemProps1.xml><?xml version="1.0" encoding="utf-8"?>
<ds:datastoreItem xmlns:ds="http://schemas.openxmlformats.org/officeDocument/2006/customXml" ds:itemID="{27A194E0-50FB-4FB7-B487-138FAABCFD1C}"/>
</file>

<file path=customXml/itemProps2.xml><?xml version="1.0" encoding="utf-8"?>
<ds:datastoreItem xmlns:ds="http://schemas.openxmlformats.org/officeDocument/2006/customXml" ds:itemID="{FAD46F52-B6D7-41B3-B092-BA651F22DB44}"/>
</file>

<file path=customXml/itemProps3.xml><?xml version="1.0" encoding="utf-8"?>
<ds:datastoreItem xmlns:ds="http://schemas.openxmlformats.org/officeDocument/2006/customXml" ds:itemID="{25FA7A8E-80EB-4C72-819D-8C49138DD0FA}"/>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Tsang, Justine</cp:lastModifiedBy>
  <dcterms:created xsi:type="dcterms:W3CDTF">2023-05-19T08:08:48Z</dcterms:created>
  <dcterms:modified xsi:type="dcterms:W3CDTF">2023-05-23T16:06:55Z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0x010100D2F864174C1F674B9559266916A1AC5D</vt:lpwstr>
  </property>
</Properties>
</file>